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tabRatio="812" activeTab="6"/>
  </bookViews>
  <sheets>
    <sheet name="SUMMARY" sheetId="1" r:id="rId1"/>
    <sheet name="PERSONNEL-BENEFITS" sheetId="2" r:id="rId2"/>
    <sheet name="OPERATING EXPENSE" sheetId="3" r:id="rId3"/>
    <sheet name="FIXED ASSETS" sheetId="4" r:id="rId4"/>
    <sheet name="PRODUCTIVITY" sheetId="5" r:id="rId5"/>
    <sheet name="Clarifications" sheetId="6" r:id="rId6"/>
    <sheet name="Instructions" sheetId="7" r:id="rId7"/>
  </sheets>
  <definedNames>
    <definedName name="_xlnm.Print_Area" localSheetId="3">'FIXED ASSETS'!$A$1:$D$47</definedName>
    <definedName name="_xlnm.Print_Area" localSheetId="4">'PRODUCTIVITY'!$A$1:$E$43</definedName>
    <definedName name="_xlnm.Print_Titles" localSheetId="1">'PERSONNEL-BENEFITS'!$1:$6</definedName>
  </definedNames>
  <calcPr fullCalcOnLoad="1"/>
</workbook>
</file>

<file path=xl/comments1.xml><?xml version="1.0" encoding="utf-8"?>
<comments xmlns="http://schemas.openxmlformats.org/spreadsheetml/2006/main">
  <authors>
    <author>JBischof</author>
    <author>DPWUSERY</author>
  </authors>
  <commentList>
    <comment ref="C35" authorId="0">
      <text>
        <r>
          <rPr>
            <b/>
            <sz val="8"/>
            <rFont val="Tahoma"/>
            <family val="0"/>
          </rPr>
          <t>JBischof:</t>
        </r>
        <r>
          <rPr>
            <sz val="8"/>
            <rFont val="Tahoma"/>
            <family val="0"/>
          </rPr>
          <t xml:space="preserve">
ENTER % - not to exceed 3%</t>
        </r>
      </text>
    </comment>
    <comment ref="C29" authorId="1">
      <text>
        <r>
          <rPr>
            <b/>
            <sz val="8"/>
            <rFont val="Tahoma"/>
            <family val="0"/>
          </rPr>
          <t>DPWUSERY:</t>
        </r>
        <r>
          <rPr>
            <sz val="8"/>
            <rFont val="Tahoma"/>
            <family val="0"/>
          </rPr>
          <t xml:space="preserve">
This percentage should be entered by the provider based upon the administrative costs in the cost apportionment plan.  This percentage cannot exceed 15%.</t>
        </r>
      </text>
    </comment>
  </commentList>
</comments>
</file>

<file path=xl/sharedStrings.xml><?xml version="1.0" encoding="utf-8"?>
<sst xmlns="http://schemas.openxmlformats.org/spreadsheetml/2006/main" count="828" uniqueCount="679">
  <si>
    <t>all staff during the fiscal year.</t>
  </si>
  <si>
    <t>calculate the total number of hours for holiday leave</t>
  </si>
  <si>
    <t>during the fiscal year.</t>
  </si>
  <si>
    <t>calculate the total number of hours for medical leave</t>
  </si>
  <si>
    <t>calculate the total number of hours available for work.</t>
  </si>
  <si>
    <t>calculate the total number of hours available for work</t>
  </si>
  <si>
    <t>as a percentage.</t>
  </si>
  <si>
    <t>No matter how dedicated, no staff</t>
  </si>
  <si>
    <t>person can account for every minute of</t>
  </si>
  <si>
    <t>their time during the day.  Time must</t>
  </si>
  <si>
    <t>be allowed for the rest room, breaks,</t>
  </si>
  <si>
    <t>etc.  Do not expect to have no Hours</t>
  </si>
  <si>
    <t>Not Used.  There should normally be</t>
  </si>
  <si>
    <t xml:space="preserve">some time not accounted for each day. </t>
  </si>
  <si>
    <t>The amount of Hours Not Used should be</t>
  </si>
  <si>
    <t>relatively small.</t>
  </si>
  <si>
    <t>calculate the number of hours used.</t>
  </si>
  <si>
    <t>calculate the number of hours not used.</t>
  </si>
  <si>
    <t>calculate the hours available per day for work.</t>
  </si>
  <si>
    <t>calculate the number of billed units per days (hours).</t>
  </si>
  <si>
    <t>non-utility communications.  Include the cost of</t>
  </si>
  <si>
    <t>advertising, recruiting ads, printing and postage.</t>
  </si>
  <si>
    <t>maintenance for the building.  Include on this line the</t>
  </si>
  <si>
    <t>cost of lawn care (including grass cutting, chemical</t>
  </si>
  <si>
    <t>treatments, shrubbery trimming, etc), trash removal,</t>
  </si>
  <si>
    <t>snow removal, maintenance contracts for the furnace</t>
  </si>
  <si>
    <t>or other appliances, fire alarm system, security</t>
  </si>
  <si>
    <t>system etc.</t>
  </si>
  <si>
    <t>cost of all housekeeping.  Include on this line the cost</t>
  </si>
  <si>
    <t>of cleaning services, cleaning supplies, carpet</t>
  </si>
  <si>
    <t>cleaning, etc.</t>
  </si>
  <si>
    <t>sewage if the building is connected to the sewer</t>
  </si>
  <si>
    <t>system.  If not, leave this line blank.</t>
  </si>
  <si>
    <t>In Column D, enter the amount paid annually for water</t>
  </si>
  <si>
    <t>if the building is on a public water system.  If the</t>
  </si>
  <si>
    <t>building is on a well, leave this line blank.</t>
  </si>
  <si>
    <t>In Column A, on each separate line identify any other</t>
  </si>
  <si>
    <t>utility cost associated with the physical plant of the</t>
  </si>
  <si>
    <t>program which is not identified above.</t>
  </si>
  <si>
    <t>Beginning with Line 60, in Column B, enter a</t>
  </si>
  <si>
    <t>description of each different type of revenue to the</t>
  </si>
  <si>
    <t>In Column F, the total revenue will calculate</t>
  </si>
  <si>
    <t>aqutomatically and be carried to Line E 40.</t>
  </si>
  <si>
    <t>Enter the type of service from the service definitions for</t>
  </si>
  <si>
    <t>which the rate is being set.</t>
  </si>
  <si>
    <t>Enter the Service Location Code for the site where the</t>
  </si>
  <si>
    <t>service will be provided.</t>
  </si>
  <si>
    <t>general and professional insurance.</t>
  </si>
  <si>
    <t>cost of all habilitation supplies used by the program.</t>
  </si>
  <si>
    <t>leave this line blank.</t>
  </si>
  <si>
    <t>In Column D, enter the amount paid annually for vehicle</t>
  </si>
  <si>
    <t>In Column D, enter the total amount paid annually for</t>
  </si>
  <si>
    <t>non-administrative office supplies.</t>
  </si>
  <si>
    <t>In accordance with Chapter 4300, Section 105 (1), the</t>
  </si>
  <si>
    <t>The worksheet will automatically calculate the total for</t>
  </si>
  <si>
    <t>Depreciation.</t>
  </si>
  <si>
    <t>The worksheet is titled "Clarifications".</t>
  </si>
  <si>
    <t>The Hours Not Used cannot be a negative</t>
  </si>
  <si>
    <t>number.  This would indicate the staff are</t>
  </si>
  <si>
    <t>working more than the available hours per day.</t>
  </si>
  <si>
    <t>In Column D, the worksheet will automatically calculate the</t>
  </si>
  <si>
    <t>productivity.</t>
  </si>
  <si>
    <t>In Column D, the worksheet will automatically carry</t>
  </si>
  <si>
    <t>forward the amount of FTEs who actually provide</t>
  </si>
  <si>
    <t>In Column D, the worksheet will automatically</t>
  </si>
  <si>
    <t>calculate the number of billable units per based on a</t>
  </si>
  <si>
    <t>unit of service of 15 minutes. This information will carry</t>
  </si>
  <si>
    <t>forward to the Summary Worksheet.</t>
  </si>
  <si>
    <t>The number of billable units will automatically be</t>
  </si>
  <si>
    <t>reported in the box. It will be carried forward from the</t>
  </si>
  <si>
    <t xml:space="preserve">PRODUCTIVITY worksheet.  </t>
  </si>
  <si>
    <t>Enter the effective date of the program (mm-dd-yy -</t>
  </si>
  <si>
    <t>07-01-06).</t>
  </si>
  <si>
    <t>The amount for Operating Expenses in Column E will</t>
  </si>
  <si>
    <t>be carried forward from the Operating Expense</t>
  </si>
  <si>
    <t>worksheet.</t>
  </si>
  <si>
    <t>The amount for Fixed Assets/Interest &amp; Depreciation in</t>
  </si>
  <si>
    <t>Column E will be carried forward from the Fixed Assets</t>
  </si>
  <si>
    <t>Worksheet.</t>
  </si>
  <si>
    <t>The subtotal for Personnel, Operating Expense and</t>
  </si>
  <si>
    <t>Fixed Assets/Interest &amp; Depreciation in Column E will</t>
  </si>
  <si>
    <t>be automatically calculated by the worksheet.</t>
  </si>
  <si>
    <t>In Column C, enter the percentage of general</t>
  </si>
  <si>
    <t>administrative costs charged to the program.  This</t>
  </si>
  <si>
    <t>amount should come from the approved apportioned</t>
  </si>
  <si>
    <t>cost plan from the parent agency.  The total amount of</t>
  </si>
  <si>
    <t>administrative costs apportioned to all programs</t>
  </si>
  <si>
    <t>cannot exceed 15% of the total cost of the agency</t>
  </si>
  <si>
    <t>minus general administrative costs.</t>
  </si>
  <si>
    <t>The total for Administration Costs will calculate</t>
  </si>
  <si>
    <t>In Column C, enter the percentage of Retained</t>
  </si>
  <si>
    <t xml:space="preserve">Revenue claimed by the provider.  </t>
  </si>
  <si>
    <t>In Column E, the total amount of revenue will be</t>
  </si>
  <si>
    <t>carried forward from the information entered at the</t>
  </si>
  <si>
    <t>bottom of the sheet.</t>
  </si>
  <si>
    <t>The total Annual Costs will calculate automatically in</t>
  </si>
  <si>
    <t>In Column B, the number of units will be entered</t>
  </si>
  <si>
    <t>In Column E, the number of units will calculate</t>
  </si>
  <si>
    <t>In Column B, enter the first and last names of the</t>
  </si>
  <si>
    <t>person who can answer questions about the</t>
  </si>
  <si>
    <t>completion of this budget.</t>
  </si>
  <si>
    <t>In Column B, enter the telephone number, with area</t>
  </si>
  <si>
    <t>code, of the person identified on Line 73.</t>
  </si>
  <si>
    <t>In Column B, enter the email address of the person</t>
  </si>
  <si>
    <t>The purpose of this form is to identify the costs associated with all</t>
  </si>
  <si>
    <t>personnel who work at the program.  This includes the regularly</t>
  </si>
  <si>
    <t>scheduled staff, coverage for paid time off for regular staff, coverage</t>
  </si>
  <si>
    <t>for overtime, any staff needed to temporarily meet the needs of the</t>
  </si>
  <si>
    <t>program and other costs associated with personnel and benefits.</t>
  </si>
  <si>
    <t>In the upper right corner, the Service Definition, MPI #, Service</t>
  </si>
  <si>
    <t>Location Code and Fiscal Year will automatically be carried forward.</t>
  </si>
  <si>
    <t>In Column A, identify each classification or job title of</t>
  </si>
  <si>
    <t>the staff working at the program. More than one staff of</t>
  </si>
  <si>
    <t>the same classification or job title should be reported</t>
  </si>
  <si>
    <t>on the same line if they are paid the same salary.</t>
  </si>
  <si>
    <t>Adjust the hours per week to reflect the correct</t>
  </si>
  <si>
    <t>number of staff.  If people with the same classification</t>
  </si>
  <si>
    <t>are paid different rates of pay, report each on a</t>
  </si>
  <si>
    <t>In Column B, enter the total number of hours per week</t>
  </si>
  <si>
    <t>associated with the staff position identified in Column</t>
  </si>
  <si>
    <t>A.  If more than one staff with the same classification</t>
  </si>
  <si>
    <t>work a different number of hours per week, report each</t>
  </si>
  <si>
    <t>on a separate line.</t>
  </si>
  <si>
    <t>In Column C, enter the total number of weeks per year</t>
  </si>
  <si>
    <t>the staff position in Column A is budgeted to work.  If</t>
  </si>
  <si>
    <t>more than one staff with the same classification work a</t>
  </si>
  <si>
    <t>different number of weeks per year, report each on a</t>
  </si>
  <si>
    <t>In Column D, enter the rate per hour paid to the staff</t>
  </si>
  <si>
    <t>position identified in Column A, if the staff person is</t>
  </si>
  <si>
    <t>NOT a salaried employee. If the staff person is a</t>
  </si>
  <si>
    <t>salaried employee, leave this column blank.</t>
  </si>
  <si>
    <t>In Column E, the spreadsheet will automatically</t>
  </si>
  <si>
    <t>calculate the total of the hours per week times the</t>
  </si>
  <si>
    <t>weeks per year times the rate for each line.</t>
  </si>
  <si>
    <t>In Column F, enter the salary paid to the staff position</t>
  </si>
  <si>
    <t>identified in Column A if the staff person is a salaried</t>
  </si>
  <si>
    <t>employee and is not paid by the hour.  If the staff</t>
  </si>
  <si>
    <t>person is paid by the hour, leave this column blank.</t>
  </si>
  <si>
    <t>In Column G, the worksheet will calculate the total for</t>
  </si>
  <si>
    <t>each line automatically.</t>
  </si>
  <si>
    <t>In Column B, enter the number of hours per week of</t>
  </si>
  <si>
    <t>coverage for staff on leave anticipated for all staff.   Be</t>
  </si>
  <si>
    <t>sure to include coverage for all holidays, sick days and</t>
  </si>
  <si>
    <t>any vacation/personal days to which the staff may be</t>
  </si>
  <si>
    <t xml:space="preserve">entitled. </t>
  </si>
  <si>
    <t>In Column C, enter the number of weeks per year you</t>
  </si>
  <si>
    <t>expect to use coverage during the fiscal year.</t>
  </si>
  <si>
    <t>In Column G, enter the total amount of costs for</t>
  </si>
  <si>
    <t>anticipated overtime for all staff.  Consider the total</t>
  </si>
  <si>
    <t xml:space="preserve">number of hours of overtime for the fiscal year.  </t>
  </si>
  <si>
    <t>anticipate staff to be scheduled for overtime during the</t>
  </si>
  <si>
    <t>fiscal year.</t>
  </si>
  <si>
    <t>In Column B, enter the total number of staff hours</t>
  </si>
  <si>
    <t>available for work per year. Consider all classifications.</t>
  </si>
  <si>
    <t>In Column B, enter the total number of Full Time</t>
  </si>
  <si>
    <t>Equivalents (FTEs) who actually provide billable</t>
  </si>
  <si>
    <t>activity, that is, for only those staff who will bill for the</t>
  </si>
  <si>
    <t>services provided.  BE VERY CAREFUL IN YOUR</t>
  </si>
  <si>
    <t>COUNT. Be sure to include ANY staff person who bills</t>
  </si>
  <si>
    <t>for services but you must base this on full time</t>
  </si>
  <si>
    <t>equivalents.</t>
  </si>
  <si>
    <t>This worksheet will automatically calculate the</t>
  </si>
  <si>
    <t>The worksheet will automatically calculate the subtotal</t>
  </si>
  <si>
    <t>In Column G, enter the total amount of benefits for the</t>
  </si>
  <si>
    <t>agency which is applicable to this program.  Include all</t>
  </si>
  <si>
    <t>benefits, both mandatory benefits (such as FICA,</t>
  </si>
  <si>
    <t>Social Security Tax, etc) and non mandatory benefits</t>
  </si>
  <si>
    <t>In Column B, the worksheet will automatically</t>
  </si>
  <si>
    <t>calculate the percentage of benefits based upon the</t>
  </si>
  <si>
    <t>subtotal of personnel costs and the amount of benefits</t>
  </si>
  <si>
    <t xml:space="preserve">in Column F. </t>
  </si>
  <si>
    <t>In Column G, the worksheet will automatically</t>
  </si>
  <si>
    <t>calculate the subtotal for Personnel.</t>
  </si>
  <si>
    <t>In Column A, enter the name of the occupation of the</t>
  </si>
  <si>
    <t>specific contracted personnel needed to meet the</t>
  </si>
  <si>
    <t>needs of the program.</t>
  </si>
  <si>
    <t>In Column B, enter the hours per week the person</t>
  </si>
  <si>
    <t>identified in Column A is budgeted to work at the</t>
  </si>
  <si>
    <t>In Column C, enter the weeks per year the person</t>
  </si>
  <si>
    <t>In Column D, enter the contracted rate per hour for the</t>
  </si>
  <si>
    <t>person identified in Column A, if the person is paid by</t>
  </si>
  <si>
    <t>the hour.  If the person is contracted for a specific</t>
  </si>
  <si>
    <t>amount, leave this line blank.</t>
  </si>
  <si>
    <t>In Column F, enter the salaried amount for the person</t>
  </si>
  <si>
    <t>identified in Column A, if the person is contracted for a</t>
  </si>
  <si>
    <t>specific amount.  If the person is paid by the hour,</t>
  </si>
  <si>
    <t>In Column G, the total cost for each line will</t>
  </si>
  <si>
    <t>automatically calculate.</t>
  </si>
  <si>
    <t>of the Contracted Personnel costs in Column G.</t>
  </si>
  <si>
    <t>In Column G, enter the total amount for Background</t>
  </si>
  <si>
    <t>Checks.</t>
  </si>
  <si>
    <t>In Column G, enter the total amount for Pre</t>
  </si>
  <si>
    <t>Employment Physicals.</t>
  </si>
  <si>
    <t>In Column G, enter the total cost for Staff</t>
  </si>
  <si>
    <t>Development/Training as defined in Chapter 4300,</t>
  </si>
  <si>
    <t>Section 4300.86 from the cost apportionment plan.</t>
  </si>
  <si>
    <t>In Column G, enter the total cost for Staff Travel for the</t>
  </si>
  <si>
    <t>In Column A, enter the name of personnel cost not</t>
  </si>
  <si>
    <t>included in any line above which is needed to meet the</t>
  </si>
  <si>
    <t>needs of the program. Be very specific and clearly</t>
  </si>
  <si>
    <t>identify each cost.</t>
  </si>
  <si>
    <t>In Column G, enter the total cost associated with the</t>
  </si>
  <si>
    <t>personnel cost identified in Column A.</t>
  </si>
  <si>
    <t>of the Other Personnel costs in Column G.</t>
  </si>
  <si>
    <t>The worksheet will automatically calculate the total</t>
  </si>
  <si>
    <t>cost for the entire worksheet in Column G.   This</t>
  </si>
  <si>
    <t>amount will automatically carry forward to the</t>
  </si>
  <si>
    <t>aspects of the costs of the operation of the physical plant of the</t>
  </si>
  <si>
    <t>program. Enter the annual amount only.  The worksheet will</t>
  </si>
  <si>
    <t>automatically calculate the total annual amount.</t>
  </si>
  <si>
    <t>In Column D, enter the amount of rent paid annually by</t>
  </si>
  <si>
    <t>the program or the amount of the mortgage paid</t>
  </si>
  <si>
    <t>annually if the program was grandfathered in under the</t>
  </si>
  <si>
    <t>previous method. If the cost of the building is</t>
  </si>
  <si>
    <t>depreciated under the new method, report those costs</t>
  </si>
  <si>
    <t>on the depreciation form and leave this line blank.</t>
  </si>
  <si>
    <t>In Column D, enter the amount paid annually for</t>
  </si>
  <si>
    <t>all beeper and pager costs, internet costs and the cost</t>
  </si>
  <si>
    <t>of all cell phones for the staff.</t>
  </si>
  <si>
    <t>In Column D, enter the cost of heating which includes</t>
  </si>
  <si>
    <t>the cost of gas, coal, and oil.  If the building is heated</t>
  </si>
  <si>
    <t>by electric heat, leave this line blank as all electricity</t>
  </si>
  <si>
    <t>costs are reported on Line 10.</t>
  </si>
  <si>
    <t>In Column D, enter the amount paid annually for the</t>
  </si>
  <si>
    <t>cost of indirect operating expenses. Include on this</t>
  </si>
  <si>
    <t>line the cost of debt service, non capital interest, etc.</t>
  </si>
  <si>
    <t>In Column A, identify any type of insurance needed for</t>
  </si>
  <si>
    <t xml:space="preserve">the program which is not identified on Lines 24 - 26. </t>
  </si>
  <si>
    <t>This line can be modified.</t>
  </si>
  <si>
    <t>In Column D, enter the amount paid annually for minor</t>
  </si>
  <si>
    <t>repair or renovation. In accordance with Chapter 4300,</t>
  </si>
  <si>
    <t>Section 4300.65, renovations are considered to be an</t>
  </si>
  <si>
    <t>adaptation of available space within a completed</t>
  </si>
  <si>
    <t>structure. Repairs or maintenance are considered to</t>
  </si>
  <si>
    <t>be those activities which either restore an asset to, or</t>
  </si>
  <si>
    <t>maintain it at, its normal or expected service life. A</t>
  </si>
  <si>
    <t>classification is further defined for the purpose of</t>
  </si>
  <si>
    <t>reimbursement as minor if the cost is $10,000 or less,</t>
  </si>
  <si>
    <t>and major if the cost exceeds $10,000.</t>
  </si>
  <si>
    <t>In Column D, enter the amount paid annually for all</t>
  </si>
  <si>
    <t>vehicles for the program which are leased.  The cost of</t>
  </si>
  <si>
    <t>vehicles which are purchased is reported on the Fixed</t>
  </si>
  <si>
    <t>Assets form.</t>
  </si>
  <si>
    <t>cost of maintaining the vehicles belonging to the</t>
  </si>
  <si>
    <t>program.  Such costs would include registration, title,</t>
  </si>
  <si>
    <t>gas, repairs, routine maintenance, etc.</t>
  </si>
  <si>
    <t>amount in Column D.</t>
  </si>
  <si>
    <t>In Column D, enter the amount of real estate taxes</t>
  </si>
  <si>
    <t>paid annually by the program.</t>
  </si>
  <si>
    <t>In Column A, identify any cost charged to the</t>
  </si>
  <si>
    <t>operation of this program which is not identified on one</t>
  </si>
  <si>
    <t>of the lines above.  Be very specific.</t>
  </si>
  <si>
    <t>In Column D, enter the amount paid annually on a</t>
  </si>
  <si>
    <t>separate line for each of the costs identified on Lines</t>
  </si>
  <si>
    <t>36-47.</t>
  </si>
  <si>
    <t>amount for Other Costs.</t>
  </si>
  <si>
    <t>the entire worksheet which will carry forward</t>
  </si>
  <si>
    <t>automatically to the Summary Worksheet in the</t>
  </si>
  <si>
    <t>The purpose of this form is to identify the costs associated with fixed</t>
  </si>
  <si>
    <t>assets, items which have been expensed, that is fully paid for during</t>
  </si>
  <si>
    <t>the fiscal year, as well as those which have been depreciated over</t>
  </si>
  <si>
    <t xml:space="preserve">their useful life as well as interest resulting from that depreciation. </t>
  </si>
  <si>
    <t>Do not include on this form any fixed asset, such as vehicles,</t>
  </si>
  <si>
    <t>furniture or buildings which have been expensed or grandfathered in</t>
  </si>
  <si>
    <t>under the old system.</t>
  </si>
  <si>
    <t>In Column D, report the total costs associated with all</t>
  </si>
  <si>
    <t>building improvements, which are to be expensed</t>
  </si>
  <si>
    <t>during the fiscal year. Building improvements extend</t>
  </si>
  <si>
    <t>the life or increase the productivity of the asset.</t>
  </si>
  <si>
    <t>motor vehicles which are to be expensed during the</t>
  </si>
  <si>
    <t>fiscal year.  Do not include the cost of leased vehicles</t>
  </si>
  <si>
    <t>or the cost of vehicles which are to be amortized or</t>
  </si>
  <si>
    <t>equipment necessary for the operation of the program,</t>
  </si>
  <si>
    <t xml:space="preserve">which are to be expensed during the fiscal year. </t>
  </si>
  <si>
    <t>In Column D, report the total costs associated with</t>
  </si>
  <si>
    <t>repairs and maintenance which are to be expensed</t>
  </si>
  <si>
    <t>during the fiscal year. Repairs and maintenance are</t>
  </si>
  <si>
    <t>considered to be those activities which either restore</t>
  </si>
  <si>
    <t>an asset to, or maintain it at, its normal or expected</t>
  </si>
  <si>
    <t>service life.</t>
  </si>
  <si>
    <t>In Column A, identify any fixed asset which has not</t>
  </si>
  <si>
    <t>been identified on any of the lines above.  Be very</t>
  </si>
  <si>
    <t>specific as to why you think it doesn't belong in one of</t>
  </si>
  <si>
    <t xml:space="preserve">the categories above. </t>
  </si>
  <si>
    <t>In Column D, report the costs associated with the</t>
  </si>
  <si>
    <t>items identified in Column A, Line 17 or Line 19.</t>
  </si>
  <si>
    <t>for Fixed Assets.</t>
  </si>
  <si>
    <t>straight-line method of depreciation shall be used.  For</t>
  </si>
  <si>
    <t>additional information on depreciation, refer to Section</t>
  </si>
  <si>
    <t>4300.105.</t>
  </si>
  <si>
    <t>depreciation of the building which are applicable to this</t>
  </si>
  <si>
    <t>building improvements, which are to be depreciated</t>
  </si>
  <si>
    <t>motor vehicles which are to be amortized during the</t>
  </si>
  <si>
    <t>or the cost of vehicles which are to be expensed or</t>
  </si>
  <si>
    <t>depreciated.</t>
  </si>
  <si>
    <t>motor vehicles which are to be depreciated during the</t>
  </si>
  <si>
    <t>In Column D,  report the total costs associated with all</t>
  </si>
  <si>
    <t>equipment which are to be amortized during the fiscal</t>
  </si>
  <si>
    <t>year.  Do not include equipment which is to be</t>
  </si>
  <si>
    <t>equipment which are to be depreciated during the</t>
  </si>
  <si>
    <t>fiscal year.  Do not include equipment which is to be</t>
  </si>
  <si>
    <t>In Column D,  report the total costs associated with</t>
  </si>
  <si>
    <t>renovations which are to be depreciated for this fiscal</t>
  </si>
  <si>
    <t>year.  Renovations are considered to be an adaptation</t>
  </si>
  <si>
    <t>of available space within a completed structure.</t>
  </si>
  <si>
    <t>repairs and maintenance which are to be depreciated</t>
  </si>
  <si>
    <t>In Column D,  report the costs associated with capital</t>
  </si>
  <si>
    <t>interest which is applicable to this fiscal year.</t>
  </si>
  <si>
    <t>Fixed Assets and Depreciation which will be carried</t>
  </si>
  <si>
    <t>forward automatically to the Summary Worksheet in</t>
  </si>
  <si>
    <t>the appropriate column.</t>
  </si>
  <si>
    <t>SUB FORM D  HOURS AVAILABLE FOR WORK &amp;</t>
  </si>
  <si>
    <t xml:space="preserve">                       PRODUCTIVITY</t>
  </si>
  <si>
    <t>The term staff persons refers to all those with the</t>
  </si>
  <si>
    <t>classification associated with the service definition</t>
  </si>
  <si>
    <t>and who provide billable units of service used for</t>
  </si>
  <si>
    <t>the purpose of this worksheet.</t>
  </si>
  <si>
    <t>There is an additional worksheet which includes</t>
  </si>
  <si>
    <t>clarification of some of the terms used in the</t>
  </si>
  <si>
    <t xml:space="preserve">instructions for this sub form. </t>
  </si>
  <si>
    <t>In Column B, enter the number of hours per day</t>
  </si>
  <si>
    <t>worked by all staff persons identified on Column B,</t>
  </si>
  <si>
    <t>In Column E, the worksheet will automatically</t>
  </si>
  <si>
    <t>calculate the total number of hours per year for those</t>
  </si>
  <si>
    <t xml:space="preserve">staff identified in Column B and Column D. </t>
  </si>
  <si>
    <t>In Column C, enter the number of days per fiscal year</t>
  </si>
  <si>
    <t>calculate the total number of hours for annual leave for</t>
  </si>
  <si>
    <t>Line 36-47</t>
  </si>
  <si>
    <t>Line 48</t>
  </si>
  <si>
    <t>appropriate column.</t>
  </si>
  <si>
    <t>Line 17 &amp; 19</t>
  </si>
  <si>
    <t>Line 45</t>
  </si>
  <si>
    <t>Line 15</t>
  </si>
  <si>
    <t>Number of Billable Units Per Year (15 Minutes)</t>
  </si>
  <si>
    <t>Enter the name of the agency.</t>
  </si>
  <si>
    <t>Enter the name of the County responsible for setting the rate.</t>
  </si>
  <si>
    <t>Enter the Master Provider Index number (MPI) for the agency.</t>
  </si>
  <si>
    <t>Percentage of Hours Available for Work</t>
  </si>
  <si>
    <t xml:space="preserve">Total </t>
  </si>
  <si>
    <t xml:space="preserve">OTHER: </t>
  </si>
  <si>
    <t>Line 26</t>
  </si>
  <si>
    <t>Line 28</t>
  </si>
  <si>
    <t>Line 30</t>
  </si>
  <si>
    <t>program.</t>
  </si>
  <si>
    <t>Line 9</t>
  </si>
  <si>
    <t>Line 10</t>
  </si>
  <si>
    <t>Line 11</t>
  </si>
  <si>
    <t>Line 12</t>
  </si>
  <si>
    <t>Line 13</t>
  </si>
  <si>
    <t>Line 14-16</t>
  </si>
  <si>
    <t>Line 19</t>
  </si>
  <si>
    <t>Line 35</t>
  </si>
  <si>
    <t>Line 31</t>
  </si>
  <si>
    <t>Line 7</t>
  </si>
  <si>
    <t>Line 42</t>
  </si>
  <si>
    <t>Line 17</t>
  </si>
  <si>
    <t>Line 20</t>
  </si>
  <si>
    <t>Line 21</t>
  </si>
  <si>
    <t>Line 22</t>
  </si>
  <si>
    <t>Line 25</t>
  </si>
  <si>
    <t>Line 27</t>
  </si>
  <si>
    <t>Line 29</t>
  </si>
  <si>
    <t>Line 14</t>
  </si>
  <si>
    <t>Operating Expenses</t>
  </si>
  <si>
    <t>Line 24</t>
  </si>
  <si>
    <t>Line 40</t>
  </si>
  <si>
    <t>Line 44</t>
  </si>
  <si>
    <t>insurance.</t>
  </si>
  <si>
    <t>Agency</t>
  </si>
  <si>
    <t>Rate</t>
  </si>
  <si>
    <t>Total</t>
  </si>
  <si>
    <t xml:space="preserve">County </t>
  </si>
  <si>
    <t>UTILITIES</t>
  </si>
  <si>
    <t>Electric</t>
  </si>
  <si>
    <t>Heating</t>
  </si>
  <si>
    <t>Water</t>
  </si>
  <si>
    <t>Sewage</t>
  </si>
  <si>
    <t>Total Utilities</t>
  </si>
  <si>
    <t>Motor Vehicles - Leased</t>
  </si>
  <si>
    <t>TOTAL OPERATING EXPENSE</t>
  </si>
  <si>
    <t xml:space="preserve">Total Other </t>
  </si>
  <si>
    <t xml:space="preserve">PERSONNEL                   </t>
  </si>
  <si>
    <t>Hours available for work per year</t>
  </si>
  <si>
    <t>Bonding Service</t>
  </si>
  <si>
    <t>Minor Repairs &amp; Renovations</t>
  </si>
  <si>
    <t>Indirect Personnel</t>
  </si>
  <si>
    <t>Staff Travel</t>
  </si>
  <si>
    <t xml:space="preserve">TOTAL </t>
  </si>
  <si>
    <t>Facility Maintenance</t>
  </si>
  <si>
    <t>Indirect Operating Expense</t>
  </si>
  <si>
    <t>A. PERSONNEL/BENEFITS*</t>
  </si>
  <si>
    <t>Housekeeping</t>
  </si>
  <si>
    <t>Building Improvements</t>
  </si>
  <si>
    <t>Rent/Mortgage</t>
  </si>
  <si>
    <t>Insurance - General &amp; Professional</t>
  </si>
  <si>
    <t>Insurance - Property</t>
  </si>
  <si>
    <t>Insurance - Vehicle</t>
  </si>
  <si>
    <t>Insurance -  Other (Specify)</t>
  </si>
  <si>
    <t>*Expenditures have secondary breakdown sheet.</t>
  </si>
  <si>
    <t>B.  OPERATING EXPENSES*</t>
  </si>
  <si>
    <t>C.  FIXED ASSETS/INTEREST &amp; DEPRECIATION*</t>
  </si>
  <si>
    <t>Salary</t>
  </si>
  <si>
    <t xml:space="preserve">Previous Approved Rates**      </t>
  </si>
  <si>
    <t>Billable Unit</t>
  </si>
  <si>
    <t>**Must be in the same Billable Unit as Current Year.</t>
  </si>
  <si>
    <t xml:space="preserve">Line 2:     </t>
  </si>
  <si>
    <t xml:space="preserve">Line 3:    </t>
  </si>
  <si>
    <t>Line 4:</t>
  </si>
  <si>
    <t xml:space="preserve">Line 5:    </t>
  </si>
  <si>
    <t xml:space="preserve">Line 6:  </t>
  </si>
  <si>
    <t>Line 2:</t>
  </si>
  <si>
    <t>Line 3:</t>
  </si>
  <si>
    <t>In the Summary Spreadsheet:</t>
  </si>
  <si>
    <t>D.   HOURS AVAILABLE FOR WORK AND PRODUCTIVITY</t>
  </si>
  <si>
    <t>Line 23</t>
  </si>
  <si>
    <t xml:space="preserve"> </t>
  </si>
  <si>
    <t>Line 30:</t>
  </si>
  <si>
    <t>Line 31:</t>
  </si>
  <si>
    <t>Line 36:</t>
  </si>
  <si>
    <t>Line 38:</t>
  </si>
  <si>
    <t>Administration</t>
  </si>
  <si>
    <t>Retained Revenue</t>
  </si>
  <si>
    <t>Less Revenue</t>
  </si>
  <si>
    <t>Annual Cost</t>
  </si>
  <si>
    <t>Fixed Assets/Interest &amp; Depreciation</t>
  </si>
  <si>
    <t>Line 33:</t>
  </si>
  <si>
    <t>Line 34:</t>
  </si>
  <si>
    <t>Previous Approved Rates</t>
  </si>
  <si>
    <t>SUB FORM A  -  PERSONNEL/BENEFITS</t>
  </si>
  <si>
    <t>Line 28:</t>
  </si>
  <si>
    <t>Other Personnel Costs</t>
  </si>
  <si>
    <t>SUB FORM B  -  OPERATING EXPENSES</t>
  </si>
  <si>
    <t>Line 6:</t>
  </si>
  <si>
    <t>Line 8</t>
  </si>
  <si>
    <t>Utilities</t>
  </si>
  <si>
    <t>Line 26:</t>
  </si>
  <si>
    <t>OTHER:</t>
  </si>
  <si>
    <t>SUB FORM C - FIXED ASSETS/INTEREST &amp; DEPRECIATION</t>
  </si>
  <si>
    <t>Telephone Number:</t>
  </si>
  <si>
    <t>Overtime</t>
  </si>
  <si>
    <t>Vehicle Maintenance</t>
  </si>
  <si>
    <t>Buildings</t>
  </si>
  <si>
    <t>Equipment - Expensed</t>
  </si>
  <si>
    <t>Equipment - Amortized</t>
  </si>
  <si>
    <t>Equipment - Depreciated</t>
  </si>
  <si>
    <t>Motor Vehicles - Amortized</t>
  </si>
  <si>
    <t>Motor Vehicles - Depreciated</t>
  </si>
  <si>
    <t>MPI #</t>
  </si>
  <si>
    <t>Service Location Code</t>
  </si>
  <si>
    <t>Billable Units</t>
  </si>
  <si>
    <t>Fiscal Year</t>
  </si>
  <si>
    <t>Effective Date</t>
  </si>
  <si>
    <t>FIXED ASSETS</t>
  </si>
  <si>
    <t>Renovations</t>
  </si>
  <si>
    <t>Repairs/Maintenance</t>
  </si>
  <si>
    <t>DEPRECIATION/AMORTIZATION</t>
  </si>
  <si>
    <t>Capital Interest</t>
  </si>
  <si>
    <t>Motor Vehicles - Expensed</t>
  </si>
  <si>
    <t>Building Improvements - Expensed</t>
  </si>
  <si>
    <t>Renovations - Expensed</t>
  </si>
  <si>
    <t>Repairs/Maintenance - Expensed</t>
  </si>
  <si>
    <t>depreciated</t>
  </si>
  <si>
    <t>amortized.</t>
  </si>
  <si>
    <t>Hours Paid</t>
  </si>
  <si>
    <t>Annual Leave</t>
  </si>
  <si>
    <t>Holiday Leave</t>
  </si>
  <si>
    <t>Medical Leave</t>
  </si>
  <si>
    <t>Hours Available for Work</t>
  </si>
  <si>
    <t>% Hours Available for Work</t>
  </si>
  <si>
    <t>HOURS/YEAR</t>
  </si>
  <si>
    <t>Coverage</t>
  </si>
  <si>
    <t>Contracted Personnel</t>
  </si>
  <si>
    <t>Productivity</t>
  </si>
  <si>
    <t>Hours Available per day for work</t>
  </si>
  <si>
    <t>Number of Appointments per day</t>
  </si>
  <si>
    <t>Hours</t>
  </si>
  <si>
    <t>Duration of Appointments (in hours)</t>
  </si>
  <si>
    <t>Hours Used</t>
  </si>
  <si>
    <t>Hours Not Used</t>
  </si>
  <si>
    <t>Billed Units per Day (Hours)</t>
  </si>
  <si>
    <t>TOTAL- FIXED ASSETS &amp; DEPRECIATION</t>
  </si>
  <si>
    <t>Depreciation/Amortization</t>
  </si>
  <si>
    <t>Personnel</t>
  </si>
  <si>
    <t>Line 21:</t>
  </si>
  <si>
    <t>Weeks Per Year</t>
  </si>
  <si>
    <t>Hours Per Year</t>
  </si>
  <si>
    <t>Line 16</t>
  </si>
  <si>
    <t>Habilitation Supplies</t>
  </si>
  <si>
    <t>Sub Total</t>
  </si>
  <si>
    <t xml:space="preserve">Line 18 </t>
  </si>
  <si>
    <t>The amount for Personnel Costs in Column E will be carried</t>
  </si>
  <si>
    <t>forward from the Personnel-Benefits worksheet.</t>
  </si>
  <si>
    <t>Line 37</t>
  </si>
  <si>
    <t>Line 47</t>
  </si>
  <si>
    <t>Service Definition</t>
  </si>
  <si>
    <t>Productivity (Billable Hours/Available Hours)</t>
  </si>
  <si>
    <t>The subtotal including Administrative Costs will calculate</t>
  </si>
  <si>
    <t>automatically in Column E.</t>
  </si>
  <si>
    <t>Line 49</t>
  </si>
  <si>
    <t>Line 51</t>
  </si>
  <si>
    <t>Line 55</t>
  </si>
  <si>
    <t>In Column E, enter the previous approved rate for this service.</t>
  </si>
  <si>
    <t>separate line.</t>
  </si>
  <si>
    <t>automatically.</t>
  </si>
  <si>
    <t>Line 32</t>
  </si>
  <si>
    <t>Line 36</t>
  </si>
  <si>
    <t>Clarification of Terms</t>
  </si>
  <si>
    <t>Hours Available for Work = Total Paid Hours minus Leave Time</t>
  </si>
  <si>
    <t>Hours Per Day of Work = Billable Hours</t>
  </si>
  <si>
    <t xml:space="preserve">                                     Travel Time</t>
  </si>
  <si>
    <t xml:space="preserve">                                     Phone Time</t>
  </si>
  <si>
    <t xml:space="preserve">                                     Training and Supervision</t>
  </si>
  <si>
    <t xml:space="preserve">                                     No Shows and Scheduling Friction</t>
  </si>
  <si>
    <t>Productivity =   Hours Billed divided by Wage Hours Paid</t>
  </si>
  <si>
    <t>Rate = Gross Program Costs divided by the Number of Billable Units</t>
  </si>
  <si>
    <t xml:space="preserve">                                                     times the Units per Day of Work</t>
  </si>
  <si>
    <t>Number of Billable Units (Program) = Number of Full Time Equivalents (FTEs) times 260 days</t>
  </si>
  <si>
    <t>Hours per Visit (Encounter) = Unit Time (1/4 hr or 1 hr) times the Units per Visit (Encounter)</t>
  </si>
  <si>
    <t>In the upper left hand corner, in Column B:</t>
  </si>
  <si>
    <t>In the upper right corner, in Column I:</t>
  </si>
  <si>
    <t>Billed Units per Days (Hours)</t>
  </si>
  <si>
    <t>Number of FTEs Providing Billable Activity</t>
  </si>
  <si>
    <t>Line 34</t>
  </si>
  <si>
    <t>No. of FTEs (Billable Activity)</t>
  </si>
  <si>
    <t xml:space="preserve">FTEs (Billable Activity) = Those FTEs who actually bill for the service. </t>
  </si>
  <si>
    <t>Email Address:</t>
  </si>
  <si>
    <t>D.  ADMINISTRATION</t>
  </si>
  <si>
    <t>E.  RETAINED REVENUE</t>
  </si>
  <si>
    <t>F.  LESS:  REVENUE</t>
  </si>
  <si>
    <t>G.  ANNUAL COST</t>
  </si>
  <si>
    <t>Subtotal</t>
  </si>
  <si>
    <t>Hrs/Wk</t>
  </si>
  <si>
    <t>Wk/Yr</t>
  </si>
  <si>
    <t>Benefits</t>
  </si>
  <si>
    <t>Subtotal Personnel</t>
  </si>
  <si>
    <t>Office Supplies (Non-Admin)</t>
  </si>
  <si>
    <t>Background Checks</t>
  </si>
  <si>
    <t>Taxes</t>
  </si>
  <si>
    <t>Vaccinations</t>
  </si>
  <si>
    <t>Subtotal - Fixed Assets - Expensed</t>
  </si>
  <si>
    <t>Subtotal- Depreciation/Amortization</t>
  </si>
  <si>
    <t>Weeks/Year</t>
  </si>
  <si>
    <t>Days/Year</t>
  </si>
  <si>
    <t>Hours/Day</t>
  </si>
  <si>
    <t>** BREAKDOWN OF REVENUE</t>
  </si>
  <si>
    <t>Type of Revenue</t>
  </si>
  <si>
    <t>TOTAL REVENUE</t>
  </si>
  <si>
    <t>Name of Contact Person:</t>
  </si>
  <si>
    <t>Subtotal - Contracted Personnel</t>
  </si>
  <si>
    <t>Subtotal - Other</t>
  </si>
  <si>
    <t>Pre Employment Physicals</t>
  </si>
  <si>
    <t>Staff Development/Training</t>
  </si>
  <si>
    <t>*</t>
  </si>
  <si>
    <t xml:space="preserve">*  This line cannot be a negative amount. </t>
  </si>
  <si>
    <t>Number of Billable Units Per Year (15 minutes)</t>
  </si>
  <si>
    <t>Enter the fiscal year (yyyy-yyyy - 2006-2007)</t>
  </si>
  <si>
    <t>Line 59</t>
  </si>
  <si>
    <t>Lines 60 - 69</t>
  </si>
  <si>
    <t>Line 70</t>
  </si>
  <si>
    <t>Line 73</t>
  </si>
  <si>
    <t>Line 74</t>
  </si>
  <si>
    <t>identified on Line 73.</t>
  </si>
  <si>
    <t>Line 75</t>
  </si>
  <si>
    <t>Line 6</t>
  </si>
  <si>
    <t>Line 56</t>
  </si>
  <si>
    <t>Line 57</t>
  </si>
  <si>
    <t>(such as Health Insurance, Retirement, etc)</t>
  </si>
  <si>
    <t>Line 58</t>
  </si>
  <si>
    <t>Line 61</t>
  </si>
  <si>
    <t>In Column G, enter the total cost for Bonding Service.</t>
  </si>
  <si>
    <t>Line 81</t>
  </si>
  <si>
    <t xml:space="preserve">Summary Worksheet. </t>
  </si>
  <si>
    <t>In Column D, enter the amount paid annually for electricity.</t>
  </si>
  <si>
    <t>SUMMARY</t>
  </si>
  <si>
    <t>Line 7-55</t>
  </si>
  <si>
    <t>Line 60</t>
  </si>
  <si>
    <t>Line 62</t>
  </si>
  <si>
    <t>Line 63</t>
  </si>
  <si>
    <t>Line 64</t>
  </si>
  <si>
    <t>Line 69</t>
  </si>
  <si>
    <t>Line 70-80</t>
  </si>
  <si>
    <t>Line 84</t>
  </si>
  <si>
    <t>Line 85</t>
  </si>
  <si>
    <t>Line 86</t>
  </si>
  <si>
    <t>Line 87</t>
  </si>
  <si>
    <t>Line 88</t>
  </si>
  <si>
    <t>Line 89</t>
  </si>
  <si>
    <t>Line 90</t>
  </si>
  <si>
    <t>Line 91-101</t>
  </si>
  <si>
    <t>Line 102</t>
  </si>
  <si>
    <t>Line 104</t>
  </si>
  <si>
    <t>Rate Per Unit of Service</t>
  </si>
  <si>
    <t>Beginning with Line 60, in Column G, enter the dollar amount</t>
  </si>
  <si>
    <t xml:space="preserve">associated with the type of revenue identified in Column B. </t>
  </si>
  <si>
    <t>You must submit a separate budget for each service definition, unit of service and "W" code.</t>
  </si>
  <si>
    <t>Column E.</t>
  </si>
  <si>
    <t xml:space="preserve">The total Retained Revenue will calculate automatically in </t>
  </si>
  <si>
    <t>The subtotal including Retained Revenue will calculate</t>
  </si>
  <si>
    <t>automatically. in Column E.</t>
  </si>
  <si>
    <t>In Column E, the rate per unit fo service will calculate</t>
  </si>
  <si>
    <t xml:space="preserve">automatically. </t>
  </si>
  <si>
    <t xml:space="preserve">separate line. </t>
  </si>
  <si>
    <t>In Column D, report the total cost associated with</t>
  </si>
  <si>
    <t>renovations which are to be expensed during the fiscal</t>
  </si>
  <si>
    <t>year.  Renovationa are considered to be an adaptation</t>
  </si>
  <si>
    <t xml:space="preserve">of available space within a completed structure.  </t>
  </si>
  <si>
    <t>Improvements extend the life or increase the</t>
  </si>
  <si>
    <t>productivity of an asset.</t>
  </si>
  <si>
    <t>Line 59, of the Personnel/Benefits form.</t>
  </si>
  <si>
    <t>Worksheet, Column B, Line 59.</t>
  </si>
  <si>
    <t>billable activity as reported on the Personnel - Benefits</t>
  </si>
  <si>
    <t>Communications</t>
  </si>
  <si>
    <t>Non-utility Communications</t>
  </si>
  <si>
    <t>communications. This would include telephone,</t>
  </si>
  <si>
    <t>In Column G, enter the total cost of indirect personnel</t>
  </si>
  <si>
    <t>of the Personnel costs in Column G.</t>
  </si>
  <si>
    <t>charged to this program. Indirect personnel are all</t>
  </si>
  <si>
    <t>non-administrative staff other than the staff identified on</t>
  </si>
  <si>
    <t>the Personnel Sheet whose costs are charged to this</t>
  </si>
  <si>
    <t>program. Examples of indirect personnel are QMRPs,</t>
  </si>
  <si>
    <t>Social Workers, Program Specialists, Maintenance</t>
  </si>
  <si>
    <t>staff, drivers and other staff whose costs are shared by</t>
  </si>
  <si>
    <t>all people receiving this service.  These costs should</t>
  </si>
  <si>
    <t>come from an apportioned cost plan.</t>
  </si>
  <si>
    <t>subtotal for Personnel  which is reported in Column G.</t>
  </si>
  <si>
    <t xml:space="preserve">Line 49. </t>
  </si>
  <si>
    <t xml:space="preserve">overtime for all staff identified on Lines 7 through </t>
  </si>
  <si>
    <t xml:space="preserve">coverage for all staff identified on Lines 7 through </t>
  </si>
  <si>
    <t>Line 49.</t>
  </si>
  <si>
    <t>Travel Time per  Day</t>
  </si>
  <si>
    <t>Phone Time per Day</t>
  </si>
  <si>
    <t>Supervision and Training per Day</t>
  </si>
  <si>
    <t>Paperwork per Day</t>
  </si>
  <si>
    <t>No Shows and Cancellations per Day</t>
  </si>
  <si>
    <t>Ongoing Employee Training Per Day</t>
  </si>
  <si>
    <t>Line 22-27</t>
  </si>
  <si>
    <t>The amount of time to be entered in minutes:</t>
  </si>
  <si>
    <t>(this is the only information the provider must</t>
  </si>
  <si>
    <t>enter)</t>
  </si>
  <si>
    <t>The amount of time in an hour:</t>
  </si>
  <si>
    <t>Decimal to be entered in Column B:</t>
  </si>
  <si>
    <t>Lines 19-27</t>
  </si>
  <si>
    <t>In this next section, the provider must account for the</t>
  </si>
  <si>
    <t xml:space="preserve">usage of time during the work day.  </t>
  </si>
  <si>
    <t>The amounts on Line 19, Column B and D,  will</t>
  </si>
  <si>
    <t>calculate automatically.</t>
  </si>
  <si>
    <t>For Line 20, Column B,  enter the actual number of</t>
  </si>
  <si>
    <t>appointments per day.</t>
  </si>
  <si>
    <t>Line 21, Column B and D, Duration of Appointments (in</t>
  </si>
  <si>
    <t>hours) have been locked since the duration of the</t>
  </si>
  <si>
    <t xml:space="preserve">appointment must equal the unit of service. </t>
  </si>
  <si>
    <t>For Lines 22 through 27, Column D, for each line, the</t>
  </si>
  <si>
    <t>provider must enter the portion of the day, which is</t>
  </si>
  <si>
    <t>used for the activity identified in Column A.  The</t>
  </si>
  <si>
    <t>amount the provider enters should be the amount of</t>
  </si>
  <si>
    <t>time shown as the decimal portion of an hour.  For</t>
  </si>
  <si>
    <t>example, you wish to enter 30 minutes, enter .5</t>
  </si>
  <si>
    <t>(because .5 of one hour is 30 minutes).  Enter the</t>
  </si>
  <si>
    <t>average amount of time spent each day for this</t>
  </si>
  <si>
    <t xml:space="preserve">activity.  </t>
  </si>
  <si>
    <t>If the provider does not wish to calculate the</t>
  </si>
  <si>
    <t>decimal amount manually, use this chart to</t>
  </si>
  <si>
    <t>calculate the decimal to be used in Column B</t>
  </si>
  <si>
    <t>Lines 22 through 27:</t>
  </si>
  <si>
    <t>For Nursing and Therapy Services, as defined in the Service Definitions, do not use this form.  Submit the rate charged by the provider of service to the county for approval, in accordance with Chapter 4300, Section 4300.116(a)</t>
  </si>
  <si>
    <t>type of insurance identified in Column A.</t>
  </si>
  <si>
    <t>property insurance.</t>
  </si>
  <si>
    <t>In Column D, report the amount paid annually for the</t>
  </si>
  <si>
    <t>cost identified in Column A.</t>
  </si>
  <si>
    <t>In Column G, enter the total cost for vaccinations for</t>
  </si>
  <si>
    <t>staff.</t>
  </si>
  <si>
    <t>Days Per Year</t>
  </si>
  <si>
    <t>In Column C, enter the number of days per weeks</t>
  </si>
  <si>
    <t>In Column D, enter the number of weeks per year</t>
  </si>
  <si>
    <t>for which all staff identified on Colum B, Line 59, of the</t>
  </si>
  <si>
    <t>Personnel/Benefits form receive compensation for</t>
  </si>
  <si>
    <t>annual leave.</t>
  </si>
  <si>
    <t>holiday leave.</t>
  </si>
  <si>
    <t>medical leave.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</si>
</sst>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
    <numFmt numFmtId="168" formatCode="0.0000000000000%"/>
    <numFmt numFmtId="169" formatCode="0.000000000000%"/>
    <numFmt numFmtId="170" formatCode="0.000000000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00000"/>
    <numFmt numFmtId="180" formatCode="0.00000"/>
    <numFmt numFmtId="181" formatCode="0.0000"/>
    <numFmt numFmtId="182" formatCode="0.000"/>
    <numFmt numFmtId="183" formatCode="_(&quot;$&quot;* #,##0.0_);_(&quot;$&quot;* \(#,##0.0\);_(&quot;$&quot;* &quot;-&quot;??_);_(@_)"/>
    <numFmt numFmtId="184" formatCode="_(&quot;$&quot;* #,##0_);_(&quot;$&quot;* \(#,##0\);_(&quot;$&quot;* &quot;-&quot;??_);_(@_)"/>
    <numFmt numFmtId="185" formatCode="0.0"/>
    <numFmt numFmtId="186" formatCode="#,##0.0_);\(#,##0.0\)"/>
    <numFmt numFmtId="187" formatCode="&quot;$&quot;#,##0.0"/>
    <numFmt numFmtId="188" formatCode="#,##0.0"/>
    <numFmt numFmtId="189" formatCode="_(&quot;$&quot;* #,##0.0_);_(&quot;$&quot;* \(#,##0.0\);_(&quot;$&quot;* &quot;-&quot;?_);_(@_)"/>
    <numFmt numFmtId="190" formatCode="_(* #,##0.0_);_(* \(#,##0.0\);_(* &quot;-&quot;??_);_(@_)"/>
    <numFmt numFmtId="191" formatCode="_(* #,##0_);_(* \(#,##0\);_(* &quot;-&quot;??_);_(@_)"/>
    <numFmt numFmtId="192" formatCode="#,##0;[Red]#,##0"/>
    <numFmt numFmtId="193" formatCode="&quot;$&quot;#,##0.00;[Red]&quot;$&quot;#,##0.00"/>
    <numFmt numFmtId="194" formatCode="&quot;$&quot;#,##0"/>
    <numFmt numFmtId="195" formatCode="[$-409]dddd\,\ mmmm\ dd\,\ yyyy"/>
    <numFmt numFmtId="196" formatCode="[$-409]h:mm:ss\ AM/PM"/>
    <numFmt numFmtId="197" formatCode="[$-409]d\-mmm\-yy;@"/>
    <numFmt numFmtId="198" formatCode="0_);[Red]\(0\)"/>
    <numFmt numFmtId="199" formatCode="mm/dd/yy;@"/>
    <numFmt numFmtId="200" formatCode="_(* #,##0.00000_);_(* \(#,##0.00000\);_(* &quot;-&quot;?????_);_(@_)"/>
  </numFmts>
  <fonts count="12">
    <font>
      <sz val="10"/>
      <name val="Arial"/>
      <family val="0"/>
    </font>
    <font>
      <b/>
      <sz val="10"/>
      <name val="Arial"/>
      <family val="2"/>
    </font>
    <font>
      <sz val="8"/>
      <name val="Tahoma"/>
      <family val="0"/>
    </font>
    <font>
      <b/>
      <sz val="8"/>
      <name val="Tahoma"/>
      <family val="0"/>
    </font>
    <font>
      <b/>
      <sz val="11"/>
      <name val="Arial"/>
      <family val="2"/>
    </font>
    <font>
      <sz val="10"/>
      <color indexed="8"/>
      <name val="Arial"/>
      <family val="0"/>
    </font>
    <font>
      <b/>
      <sz val="10"/>
      <color indexed="8"/>
      <name val="Arial"/>
      <family val="2"/>
    </font>
    <font>
      <u val="single"/>
      <sz val="10"/>
      <color indexed="12"/>
      <name val="Arial"/>
      <family val="0"/>
    </font>
    <font>
      <u val="single"/>
      <sz val="10"/>
      <color indexed="36"/>
      <name val="Arial"/>
      <family val="0"/>
    </font>
    <font>
      <b/>
      <sz val="16"/>
      <name val="Arial"/>
      <family val="2"/>
    </font>
    <font>
      <b/>
      <sz val="14"/>
      <name val="Arial"/>
      <family val="0"/>
    </font>
    <font>
      <b/>
      <sz val="8"/>
      <name val="Arial"/>
      <family val="2"/>
    </font>
  </fonts>
  <fills count="5">
    <fill>
      <patternFill/>
    </fill>
    <fill>
      <patternFill patternType="gray125"/>
    </fill>
    <fill>
      <patternFill patternType="solid">
        <fgColor indexed="23"/>
        <bgColor indexed="64"/>
      </patternFill>
    </fill>
    <fill>
      <patternFill patternType="solid">
        <fgColor indexed="65"/>
        <bgColor indexed="64"/>
      </patternFill>
    </fill>
    <fill>
      <patternFill patternType="solid">
        <fgColor indexed="8"/>
        <bgColor indexed="64"/>
      </patternFill>
    </fill>
  </fills>
  <borders count="19">
    <border>
      <left/>
      <right/>
      <top/>
      <bottom/>
      <diagonal/>
    </border>
    <border>
      <left style="thin"/>
      <right style="thin"/>
      <top style="thin"/>
      <bottom style="thin"/>
    </border>
    <border>
      <left>
        <color indexed="63"/>
      </left>
      <right style="thin"/>
      <top style="thin"/>
      <bottom style="thin"/>
    </border>
    <border>
      <left style="thick"/>
      <right style="thin"/>
      <top style="thin"/>
      <bottom style="thin"/>
    </border>
    <border>
      <left style="thick"/>
      <right>
        <color indexed="63"/>
      </right>
      <top>
        <color indexed="63"/>
      </top>
      <bottom>
        <color indexed="63"/>
      </bottom>
    </border>
    <border>
      <left style="thin"/>
      <right style="thick"/>
      <top style="thin"/>
      <bottom style="thin"/>
    </border>
    <border>
      <left>
        <color indexed="63"/>
      </left>
      <right style="thick"/>
      <top>
        <color indexed="63"/>
      </top>
      <bottom>
        <color indexed="63"/>
      </bottom>
    </border>
    <border>
      <left style="thin"/>
      <right>
        <color indexed="63"/>
      </right>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style="thin"/>
    </border>
    <border>
      <left style="thin"/>
      <right>
        <color indexed="63"/>
      </right>
      <top style="thin"/>
      <bottom>
        <color indexed="63"/>
      </bottom>
    </border>
    <border>
      <left style="thick"/>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ill="1" applyBorder="1"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horizontal="center"/>
    </xf>
    <xf numFmtId="15" fontId="0" fillId="0" borderId="1" xfId="0" applyNumberFormat="1" applyFill="1" applyBorder="1" applyAlignment="1">
      <alignment horizontal="center"/>
    </xf>
    <xf numFmtId="0" fontId="0" fillId="0" borderId="0" xfId="0" applyBorder="1" applyAlignment="1">
      <alignment/>
    </xf>
    <xf numFmtId="0" fontId="0" fillId="0" borderId="0" xfId="0" applyFill="1" applyAlignment="1">
      <alignment/>
    </xf>
    <xf numFmtId="9" fontId="0" fillId="0" borderId="0" xfId="21" applyFill="1" applyBorder="1" applyAlignment="1">
      <alignment horizontal="center"/>
    </xf>
    <xf numFmtId="6" fontId="0" fillId="0" borderId="0" xfId="0" applyNumberFormat="1" applyAlignment="1">
      <alignment/>
    </xf>
    <xf numFmtId="0" fontId="0" fillId="0" borderId="1" xfId="0" applyFill="1" applyBorder="1" applyAlignment="1" applyProtection="1">
      <alignment/>
      <protection locked="0"/>
    </xf>
    <xf numFmtId="6" fontId="0" fillId="0" borderId="1" xfId="17" applyNumberFormat="1" applyFill="1" applyBorder="1" applyAlignment="1" applyProtection="1">
      <alignment/>
      <protection locked="0"/>
    </xf>
    <xf numFmtId="6" fontId="1" fillId="0" borderId="0" xfId="0" applyNumberFormat="1" applyFont="1" applyAlignment="1">
      <alignment/>
    </xf>
    <xf numFmtId="6" fontId="0" fillId="0" borderId="0" xfId="0" applyNumberFormat="1" applyFill="1" applyBorder="1" applyAlignment="1">
      <alignment/>
    </xf>
    <xf numFmtId="6" fontId="1" fillId="0" borderId="1" xfId="0" applyNumberFormat="1" applyFont="1" applyBorder="1" applyAlignment="1">
      <alignment/>
    </xf>
    <xf numFmtId="0" fontId="1" fillId="0" borderId="1" xfId="0" applyFont="1" applyBorder="1" applyAlignment="1">
      <alignment horizontal="center"/>
    </xf>
    <xf numFmtId="0" fontId="0" fillId="0" borderId="0" xfId="0" applyFont="1" applyAlignment="1">
      <alignment/>
    </xf>
    <xf numFmtId="38" fontId="1" fillId="0" borderId="1" xfId="0" applyNumberFormat="1" applyFont="1" applyBorder="1" applyAlignment="1">
      <alignment horizontal="center"/>
    </xf>
    <xf numFmtId="3" fontId="0" fillId="0" borderId="1" xfId="0" applyNumberFormat="1" applyFont="1" applyBorder="1" applyAlignment="1">
      <alignment/>
    </xf>
    <xf numFmtId="3" fontId="0" fillId="0" borderId="1" xfId="0" applyNumberFormat="1" applyFont="1" applyBorder="1" applyAlignment="1">
      <alignment horizontal="right"/>
    </xf>
    <xf numFmtId="9" fontId="0" fillId="0" borderId="1" xfId="0" applyNumberFormat="1" applyFont="1" applyBorder="1" applyAlignment="1">
      <alignment/>
    </xf>
    <xf numFmtId="43" fontId="0" fillId="0" borderId="1" xfId="0" applyNumberFormat="1" applyFont="1" applyBorder="1" applyAlignment="1">
      <alignment/>
    </xf>
    <xf numFmtId="0" fontId="0" fillId="0" borderId="2" xfId="0" applyFill="1" applyBorder="1" applyAlignment="1" applyProtection="1">
      <alignment horizontal="right"/>
      <protection locked="0"/>
    </xf>
    <xf numFmtId="0" fontId="0" fillId="0" borderId="1" xfId="0" applyFill="1" applyBorder="1" applyAlignment="1" applyProtection="1">
      <alignment horizontal="right"/>
      <protection locked="0"/>
    </xf>
    <xf numFmtId="6" fontId="0" fillId="0" borderId="1" xfId="17" applyNumberFormat="1" applyFill="1" applyBorder="1" applyAlignment="1" applyProtection="1">
      <alignment horizontal="right"/>
      <protection locked="0"/>
    </xf>
    <xf numFmtId="0" fontId="1" fillId="0" borderId="1" xfId="0"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Alignment="1" applyProtection="1">
      <alignment/>
      <protection/>
    </xf>
    <xf numFmtId="0" fontId="1" fillId="0" borderId="1" xfId="0" applyFont="1" applyBorder="1" applyAlignment="1" applyProtection="1">
      <alignment/>
      <protection/>
    </xf>
    <xf numFmtId="0" fontId="1" fillId="0" borderId="0" xfId="0" applyFont="1" applyBorder="1" applyAlignment="1" applyProtection="1">
      <alignment/>
      <protection/>
    </xf>
    <xf numFmtId="15" fontId="0" fillId="0" borderId="0" xfId="0" applyNumberFormat="1" applyFill="1" applyBorder="1" applyAlignment="1" applyProtection="1">
      <alignment horizontal="left"/>
      <protection/>
    </xf>
    <xf numFmtId="0" fontId="1" fillId="0" borderId="0" xfId="0" applyFont="1" applyAlignment="1" applyProtection="1">
      <alignment/>
      <protection/>
    </xf>
    <xf numFmtId="0" fontId="0" fillId="0" borderId="0" xfId="0" applyFill="1" applyBorder="1" applyAlignment="1" applyProtection="1">
      <alignment horizontal="center"/>
      <protection/>
    </xf>
    <xf numFmtId="0" fontId="1" fillId="0" borderId="0" xfId="0" applyFont="1" applyBorder="1" applyAlignment="1" applyProtection="1">
      <alignment horizontal="left"/>
      <protection/>
    </xf>
    <xf numFmtId="15" fontId="1" fillId="0" borderId="0" xfId="0" applyNumberFormat="1"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2" borderId="3" xfId="0" applyFont="1" applyFill="1" applyBorder="1" applyAlignment="1" applyProtection="1">
      <alignment/>
      <protection/>
    </xf>
    <xf numFmtId="6" fontId="1" fillId="0" borderId="1" xfId="0" applyNumberFormat="1" applyFont="1" applyBorder="1" applyAlignment="1" applyProtection="1">
      <alignment/>
      <protection/>
    </xf>
    <xf numFmtId="0" fontId="1" fillId="2" borderId="2" xfId="0" applyFont="1" applyFill="1" applyBorder="1" applyAlignment="1" applyProtection="1">
      <alignment/>
      <protection/>
    </xf>
    <xf numFmtId="0" fontId="1" fillId="0" borderId="4" xfId="0" applyFont="1" applyBorder="1" applyAlignment="1" applyProtection="1">
      <alignment/>
      <protection/>
    </xf>
    <xf numFmtId="0" fontId="0" fillId="0" borderId="4" xfId="0" applyBorder="1" applyAlignment="1" applyProtection="1">
      <alignment/>
      <protection/>
    </xf>
    <xf numFmtId="43" fontId="0" fillId="0" borderId="1" xfId="0" applyNumberFormat="1" applyBorder="1" applyAlignment="1" applyProtection="1">
      <alignment/>
      <protection locked="0"/>
    </xf>
    <xf numFmtId="6" fontId="1" fillId="0" borderId="0" xfId="0" applyNumberFormat="1"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6" fontId="0" fillId="0" borderId="0" xfId="0" applyNumberFormat="1" applyFill="1" applyBorder="1" applyAlignment="1" applyProtection="1">
      <alignment/>
      <protection/>
    </xf>
    <xf numFmtId="0" fontId="1" fillId="0" borderId="0" xfId="0" applyFont="1" applyAlignment="1" applyProtection="1">
      <alignment horizontal="left"/>
      <protection/>
    </xf>
    <xf numFmtId="6" fontId="1" fillId="0" borderId="1" xfId="0" applyNumberFormat="1" applyFont="1" applyFill="1" applyBorder="1" applyAlignment="1" applyProtection="1">
      <alignment/>
      <protection/>
    </xf>
    <xf numFmtId="0" fontId="1" fillId="0" borderId="0" xfId="0" applyFont="1" applyAlignment="1" applyProtection="1">
      <alignment horizontal="center"/>
      <protection/>
    </xf>
    <xf numFmtId="44" fontId="1" fillId="0" borderId="0" xfId="0" applyNumberFormat="1" applyFont="1" applyAlignment="1" applyProtection="1">
      <alignment/>
      <protection/>
    </xf>
    <xf numFmtId="44" fontId="1" fillId="0" borderId="4" xfId="0" applyNumberFormat="1" applyFont="1" applyBorder="1" applyAlignment="1" applyProtection="1">
      <alignment/>
      <protection/>
    </xf>
    <xf numFmtId="6" fontId="1" fillId="0" borderId="0" xfId="0" applyNumberFormat="1" applyFont="1" applyBorder="1" applyAlignment="1" applyProtection="1">
      <alignment/>
      <protection/>
    </xf>
    <xf numFmtId="44" fontId="0" fillId="0" borderId="0" xfId="0" applyNumberFormat="1" applyFill="1" applyBorder="1" applyAlignment="1" applyProtection="1">
      <alignment horizontal="center"/>
      <protection/>
    </xf>
    <xf numFmtId="44" fontId="0" fillId="0" borderId="0" xfId="17" applyBorder="1" applyAlignment="1" applyProtection="1">
      <alignment/>
      <protection/>
    </xf>
    <xf numFmtId="0" fontId="0" fillId="0" borderId="0" xfId="0" applyAlignment="1" applyProtection="1">
      <alignment horizontal="center"/>
      <protection/>
    </xf>
    <xf numFmtId="0" fontId="1" fillId="0" borderId="0" xfId="0" applyFont="1" applyFill="1" applyBorder="1" applyAlignment="1" applyProtection="1">
      <alignment horizontal="center"/>
      <protection/>
    </xf>
    <xf numFmtId="6" fontId="0" fillId="0" borderId="0" xfId="0" applyNumberFormat="1" applyBorder="1" applyAlignment="1" applyProtection="1">
      <alignment/>
      <protection/>
    </xf>
    <xf numFmtId="6" fontId="0" fillId="0" borderId="0" xfId="0" applyNumberFormat="1" applyAlignment="1" applyProtection="1">
      <alignment/>
      <protection/>
    </xf>
    <xf numFmtId="0" fontId="1" fillId="0" borderId="4" xfId="0" applyFont="1" applyFill="1" applyBorder="1" applyAlignment="1" applyProtection="1">
      <alignment/>
      <protection/>
    </xf>
    <xf numFmtId="6"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6" fontId="1" fillId="2" borderId="1" xfId="0" applyNumberFormat="1" applyFont="1" applyFill="1" applyBorder="1" applyAlignment="1" applyProtection="1">
      <alignment/>
      <protection/>
    </xf>
    <xf numFmtId="0" fontId="0" fillId="2" borderId="3" xfId="0" applyFill="1" applyBorder="1" applyAlignment="1" applyProtection="1">
      <alignment/>
      <protection/>
    </xf>
    <xf numFmtId="0" fontId="0" fillId="2" borderId="5" xfId="0" applyFill="1" applyBorder="1" applyAlignment="1" applyProtection="1">
      <alignment/>
      <protection/>
    </xf>
    <xf numFmtId="0" fontId="0" fillId="0" borderId="0" xfId="0" applyFill="1" applyBorder="1" applyAlignment="1" applyProtection="1">
      <alignment/>
      <protection/>
    </xf>
    <xf numFmtId="6" fontId="0" fillId="0" borderId="6" xfId="0" applyNumberFormat="1" applyBorder="1" applyAlignment="1" applyProtection="1">
      <alignment/>
      <protection/>
    </xf>
    <xf numFmtId="0" fontId="0" fillId="0" borderId="4" xfId="0" applyFill="1" applyBorder="1" applyAlignment="1" applyProtection="1">
      <alignment/>
      <protection/>
    </xf>
    <xf numFmtId="6" fontId="0" fillId="0" borderId="0" xfId="15" applyNumberFormat="1" applyFill="1" applyBorder="1" applyAlignment="1" applyProtection="1">
      <alignment/>
      <protection/>
    </xf>
    <xf numFmtId="0" fontId="0" fillId="0" borderId="0" xfId="0" applyFill="1" applyAlignment="1" applyProtection="1">
      <alignment/>
      <protection/>
    </xf>
    <xf numFmtId="3" fontId="0" fillId="0" borderId="1" xfId="0" applyNumberFormat="1" applyFill="1" applyBorder="1" applyAlignment="1" applyProtection="1">
      <alignment horizontal="center"/>
      <protection/>
    </xf>
    <xf numFmtId="0" fontId="0" fillId="2" borderId="7" xfId="0" applyFill="1" applyBorder="1" applyAlignment="1" applyProtection="1">
      <alignment/>
      <protection/>
    </xf>
    <xf numFmtId="9" fontId="0" fillId="2" borderId="1" xfId="21" applyFill="1" applyBorder="1" applyAlignment="1" applyProtection="1">
      <alignment/>
      <protection/>
    </xf>
    <xf numFmtId="9" fontId="0" fillId="0" borderId="8" xfId="21" applyFill="1" applyBorder="1" applyAlignment="1" applyProtection="1">
      <alignment/>
      <protection/>
    </xf>
    <xf numFmtId="0" fontId="0" fillId="0" borderId="9" xfId="0" applyFill="1" applyBorder="1" applyAlignment="1" applyProtection="1">
      <alignment/>
      <protection/>
    </xf>
    <xf numFmtId="9" fontId="0" fillId="0" borderId="9" xfId="21" applyFill="1" applyBorder="1" applyAlignment="1" applyProtection="1">
      <alignment/>
      <protection/>
    </xf>
    <xf numFmtId="0" fontId="4" fillId="0" borderId="0" xfId="0" applyFont="1" applyFill="1" applyAlignment="1" applyProtection="1">
      <alignment/>
      <protection/>
    </xf>
    <xf numFmtId="4" fontId="4" fillId="0" borderId="0" xfId="0" applyNumberFormat="1" applyFont="1" applyFill="1" applyAlignment="1" applyProtection="1">
      <alignment horizontal="center"/>
      <protection/>
    </xf>
    <xf numFmtId="4" fontId="4" fillId="0" borderId="0" xfId="0" applyNumberFormat="1" applyFont="1" applyFill="1" applyAlignment="1" applyProtection="1">
      <alignment/>
      <protection/>
    </xf>
    <xf numFmtId="4" fontId="4" fillId="0" borderId="4" xfId="0" applyNumberFormat="1" applyFont="1" applyFill="1" applyBorder="1" applyAlignment="1" applyProtection="1">
      <alignment/>
      <protection/>
    </xf>
    <xf numFmtId="8" fontId="4" fillId="0" borderId="0" xfId="17" applyNumberFormat="1" applyFont="1" applyFill="1" applyBorder="1" applyAlignment="1" applyProtection="1">
      <alignment/>
      <protection/>
    </xf>
    <xf numFmtId="44" fontId="4" fillId="0" borderId="0" xfId="17" applyFont="1" applyFill="1" applyBorder="1" applyAlignment="1" applyProtection="1">
      <alignment/>
      <protection/>
    </xf>
    <xf numFmtId="44" fontId="1" fillId="0" borderId="0" xfId="0" applyNumberFormat="1" applyFont="1" applyFill="1" applyBorder="1" applyAlignment="1" applyProtection="1">
      <alignment/>
      <protection/>
    </xf>
    <xf numFmtId="44" fontId="1" fillId="0" borderId="0" xfId="0" applyNumberFormat="1" applyFont="1" applyBorder="1" applyAlignment="1" applyProtection="1">
      <alignment/>
      <protection/>
    </xf>
    <xf numFmtId="178" fontId="1" fillId="0" borderId="1" xfId="21" applyNumberFormat="1" applyFont="1" applyFill="1" applyBorder="1" applyAlignment="1" applyProtection="1">
      <alignment horizontal="center"/>
      <protection locked="0"/>
    </xf>
    <xf numFmtId="178" fontId="1" fillId="0" borderId="7" xfId="0" applyNumberFormat="1" applyFont="1" applyFill="1" applyBorder="1" applyAlignment="1" applyProtection="1">
      <alignment horizontal="center"/>
      <protection locked="0"/>
    </xf>
    <xf numFmtId="8" fontId="1" fillId="0" borderId="1" xfId="0" applyNumberFormat="1" applyFont="1" applyFill="1" applyBorder="1" applyAlignment="1" applyProtection="1">
      <alignment/>
      <protection locked="0"/>
    </xf>
    <xf numFmtId="6" fontId="0" fillId="0" borderId="1" xfId="0" applyNumberFormat="1" applyFill="1" applyBorder="1" applyAlignment="1" applyProtection="1">
      <alignment horizontal="right"/>
      <protection locked="0"/>
    </xf>
    <xf numFmtId="6" fontId="1" fillId="0" borderId="1" xfId="0" applyNumberFormat="1" applyFont="1" applyFill="1" applyBorder="1" applyAlignment="1">
      <alignment/>
    </xf>
    <xf numFmtId="9" fontId="0" fillId="2" borderId="1" xfId="21" applyFill="1" applyBorder="1" applyAlignment="1" applyProtection="1">
      <alignment horizontal="center"/>
      <protection/>
    </xf>
    <xf numFmtId="0" fontId="0" fillId="0" borderId="1" xfId="0" applyFont="1" applyFill="1" applyBorder="1" applyAlignment="1" applyProtection="1">
      <alignment/>
      <protection locked="0"/>
    </xf>
    <xf numFmtId="191" fontId="0" fillId="0" borderId="10" xfId="15" applyNumberFormat="1" applyBorder="1" applyAlignment="1" applyProtection="1">
      <alignment horizontal="right"/>
      <protection locked="0"/>
    </xf>
    <xf numFmtId="38" fontId="0" fillId="0" borderId="1" xfId="0" applyNumberFormat="1" applyBorder="1" applyAlignment="1" applyProtection="1">
      <alignment/>
      <protection locked="0"/>
    </xf>
    <xf numFmtId="2" fontId="0" fillId="0" borderId="10" xfId="15" applyNumberFormat="1" applyBorder="1" applyAlignment="1" applyProtection="1">
      <alignment horizontal="center"/>
      <protection locked="0"/>
    </xf>
    <xf numFmtId="0" fontId="0" fillId="0" borderId="1" xfId="0" applyFill="1" applyBorder="1" applyAlignment="1" applyProtection="1">
      <alignment/>
      <protection/>
    </xf>
    <xf numFmtId="0" fontId="0" fillId="0" borderId="11" xfId="0" applyFont="1" applyBorder="1" applyAlignment="1" applyProtection="1">
      <alignment/>
      <protection/>
    </xf>
    <xf numFmtId="0" fontId="1" fillId="0" borderId="11" xfId="0" applyFont="1" applyBorder="1" applyAlignment="1" applyProtection="1">
      <alignment/>
      <protection/>
    </xf>
    <xf numFmtId="0" fontId="0" fillId="0" borderId="1" xfId="0" applyFont="1" applyBorder="1" applyAlignment="1" applyProtection="1">
      <alignment horizontal="left"/>
      <protection/>
    </xf>
    <xf numFmtId="0" fontId="0" fillId="0" borderId="1" xfId="0" applyFont="1" applyBorder="1" applyAlignment="1" applyProtection="1">
      <alignment/>
      <protection/>
    </xf>
    <xf numFmtId="6" fontId="0" fillId="0" borderId="1" xfId="17" applyNumberFormat="1" applyFill="1" applyBorder="1" applyAlignment="1" applyProtection="1">
      <alignment/>
      <protection/>
    </xf>
    <xf numFmtId="6" fontId="0" fillId="0" borderId="1" xfId="17" applyNumberFormat="1" applyFont="1" applyFill="1" applyBorder="1" applyAlignment="1" applyProtection="1">
      <alignment/>
      <protection locked="0"/>
    </xf>
    <xf numFmtId="6" fontId="0" fillId="2" borderId="1" xfId="0" applyNumberFormat="1" applyFill="1" applyBorder="1" applyAlignment="1" applyProtection="1">
      <alignment/>
      <protection/>
    </xf>
    <xf numFmtId="6" fontId="0" fillId="0" borderId="0" xfId="0" applyNumberFormat="1" applyAlignment="1" applyProtection="1">
      <alignment horizontal="center"/>
      <protection/>
    </xf>
    <xf numFmtId="6" fontId="0" fillId="0" borderId="0" xfId="0" applyNumberFormat="1" applyFill="1" applyAlignment="1" applyProtection="1">
      <alignment/>
      <protection/>
    </xf>
    <xf numFmtId="0" fontId="0" fillId="0" borderId="0" xfId="0" applyFill="1" applyAlignment="1" applyProtection="1">
      <alignment horizontal="center"/>
      <protection/>
    </xf>
    <xf numFmtId="0" fontId="1" fillId="0" borderId="0" xfId="0" applyFont="1" applyFill="1" applyAlignment="1" applyProtection="1">
      <alignment horizontal="left"/>
      <protection/>
    </xf>
    <xf numFmtId="6" fontId="1" fillId="0" borderId="1" xfId="0" applyNumberFormat="1" applyFont="1" applyFill="1" applyBorder="1" applyAlignment="1" applyProtection="1">
      <alignment horizontal="right"/>
      <protection locked="0"/>
    </xf>
    <xf numFmtId="6" fontId="1" fillId="0" borderId="1" xfId="17" applyNumberFormat="1" applyFont="1" applyFill="1" applyBorder="1" applyAlignment="1" applyProtection="1">
      <alignment horizontal="right"/>
      <protection/>
    </xf>
    <xf numFmtId="0" fontId="1" fillId="0" borderId="0" xfId="0" applyFont="1" applyAlignment="1" applyProtection="1">
      <alignment horizontal="left" wrapText="1"/>
      <protection/>
    </xf>
    <xf numFmtId="0" fontId="0" fillId="0" borderId="0" xfId="0" applyFont="1" applyAlignment="1" applyProtection="1">
      <alignment horizontal="left" wrapText="1"/>
      <protection/>
    </xf>
    <xf numFmtId="0" fontId="0" fillId="0" borderId="1" xfId="0" applyFont="1" applyFill="1" applyBorder="1" applyAlignment="1" applyProtection="1">
      <alignment horizontal="left"/>
      <protection/>
    </xf>
    <xf numFmtId="0" fontId="0" fillId="2" borderId="1" xfId="0" applyFont="1" applyFill="1" applyBorder="1" applyAlignment="1" applyProtection="1">
      <alignment horizontal="left"/>
      <protection/>
    </xf>
    <xf numFmtId="6" fontId="0" fillId="0" borderId="1" xfId="0" applyNumberFormat="1" applyBorder="1" applyAlignment="1" applyProtection="1">
      <alignment horizontal="right"/>
      <protection/>
    </xf>
    <xf numFmtId="0" fontId="0" fillId="2" borderId="1" xfId="0" applyFill="1" applyBorder="1" applyAlignment="1" applyProtection="1">
      <alignment/>
      <protection/>
    </xf>
    <xf numFmtId="0" fontId="0" fillId="0" borderId="12" xfId="0" applyFill="1" applyBorder="1" applyAlignment="1" applyProtection="1">
      <alignment/>
      <protection/>
    </xf>
    <xf numFmtId="0" fontId="0" fillId="2" borderId="12" xfId="0" applyFill="1" applyBorder="1" applyAlignment="1" applyProtection="1">
      <alignment/>
      <protection/>
    </xf>
    <xf numFmtId="0" fontId="0" fillId="0" borderId="12" xfId="0" applyBorder="1" applyAlignment="1" applyProtection="1">
      <alignment/>
      <protection/>
    </xf>
    <xf numFmtId="0" fontId="1" fillId="0" borderId="0" xfId="0" applyFont="1" applyFill="1" applyAlignment="1" applyProtection="1">
      <alignment horizontal="center"/>
      <protection/>
    </xf>
    <xf numFmtId="6" fontId="1" fillId="0" borderId="1" xfId="0" applyNumberFormat="1" applyFont="1" applyFill="1" applyBorder="1" applyAlignment="1" applyProtection="1">
      <alignment horizontal="right"/>
      <protection/>
    </xf>
    <xf numFmtId="38" fontId="0" fillId="0" borderId="1" xfId="0" applyNumberFormat="1" applyFill="1" applyBorder="1" applyAlignment="1" applyProtection="1">
      <alignment/>
      <protection locked="0"/>
    </xf>
    <xf numFmtId="6" fontId="0" fillId="0" borderId="0" xfId="0" applyNumberFormat="1" applyAlignment="1" applyProtection="1">
      <alignment horizontal="right"/>
      <protection/>
    </xf>
    <xf numFmtId="0" fontId="0" fillId="0" borderId="0" xfId="0" applyAlignment="1" applyProtection="1">
      <alignment horizontal="right"/>
      <protection/>
    </xf>
    <xf numFmtId="0" fontId="1" fillId="0" borderId="0" xfId="0" applyFont="1" applyAlignment="1" applyProtection="1">
      <alignment horizontal="right"/>
      <protection/>
    </xf>
    <xf numFmtId="0" fontId="0" fillId="0" borderId="1" xfId="0" applyFont="1" applyBorder="1" applyAlignment="1" applyProtection="1">
      <alignment horizontal="left" wrapText="1"/>
      <protection/>
    </xf>
    <xf numFmtId="0" fontId="0" fillId="2" borderId="1" xfId="0" applyFont="1" applyFill="1" applyBorder="1" applyAlignment="1" applyProtection="1">
      <alignment horizontal="left" wrapText="1"/>
      <protection/>
    </xf>
    <xf numFmtId="6" fontId="0" fillId="0" borderId="1" xfId="17" applyNumberFormat="1" applyBorder="1" applyAlignment="1" applyProtection="1">
      <alignment horizontal="right"/>
      <protection/>
    </xf>
    <xf numFmtId="0" fontId="0" fillId="0" borderId="0" xfId="0" applyFont="1" applyFill="1" applyBorder="1" applyAlignment="1" applyProtection="1">
      <alignment horizontal="left"/>
      <protection/>
    </xf>
    <xf numFmtId="6" fontId="0" fillId="0" borderId="0" xfId="0" applyNumberFormat="1" applyFill="1" applyBorder="1" applyAlignment="1" applyProtection="1">
      <alignment horizontal="right"/>
      <protection/>
    </xf>
    <xf numFmtId="6" fontId="0" fillId="0" borderId="1" xfId="0" applyNumberFormat="1" applyBorder="1" applyAlignment="1" applyProtection="1">
      <alignment horizontal="right"/>
      <protection locked="0"/>
    </xf>
    <xf numFmtId="0" fontId="0" fillId="0" borderId="1" xfId="0" applyFont="1" applyFill="1" applyBorder="1" applyAlignment="1" applyProtection="1">
      <alignment horizontal="left"/>
      <protection locked="0"/>
    </xf>
    <xf numFmtId="38" fontId="0" fillId="0" borderId="0" xfId="0" applyNumberFormat="1" applyBorder="1" applyAlignment="1">
      <alignment/>
    </xf>
    <xf numFmtId="0" fontId="0" fillId="0" borderId="1" xfId="0" applyBorder="1" applyAlignment="1" applyProtection="1">
      <alignment/>
      <protection locked="0"/>
    </xf>
    <xf numFmtId="6" fontId="1" fillId="3" borderId="2" xfId="0" applyNumberFormat="1" applyFont="1" applyFill="1" applyBorder="1" applyAlignment="1" applyProtection="1">
      <alignment/>
      <protection/>
    </xf>
    <xf numFmtId="0" fontId="0" fillId="0" borderId="1" xfId="0" applyBorder="1" applyAlignment="1" applyProtection="1">
      <alignment/>
      <protection/>
    </xf>
    <xf numFmtId="0" fontId="5" fillId="0" borderId="1" xfId="0" applyFont="1" applyBorder="1" applyAlignment="1">
      <alignment horizontal="center"/>
    </xf>
    <xf numFmtId="6" fontId="0" fillId="0" borderId="1" xfId="0" applyNumberFormat="1" applyFont="1" applyFill="1" applyBorder="1" applyAlignment="1" applyProtection="1">
      <alignment/>
      <protection locked="0"/>
    </xf>
    <xf numFmtId="6" fontId="0" fillId="0" borderId="1" xfId="17" applyNumberFormat="1" applyFont="1" applyFill="1" applyBorder="1" applyAlignment="1" applyProtection="1">
      <alignment/>
      <protection locked="0"/>
    </xf>
    <xf numFmtId="9" fontId="0" fillId="0" borderId="1" xfId="21" applyFill="1" applyBorder="1" applyAlignment="1" applyProtection="1">
      <alignment horizontal="center"/>
      <protection/>
    </xf>
    <xf numFmtId="6" fontId="0" fillId="0" borderId="1" xfId="0" applyNumberFormat="1" applyFill="1" applyBorder="1" applyAlignment="1" applyProtection="1">
      <alignment horizontal="right"/>
      <protection/>
    </xf>
    <xf numFmtId="0" fontId="1" fillId="0" borderId="1" xfId="0" applyFont="1" applyFill="1" applyBorder="1" applyAlignment="1">
      <alignment horizontal="left"/>
    </xf>
    <xf numFmtId="0" fontId="0" fillId="0" borderId="1" xfId="0" applyFont="1" applyFill="1" applyBorder="1" applyAlignment="1" applyProtection="1">
      <alignment/>
      <protection/>
    </xf>
    <xf numFmtId="0" fontId="5" fillId="0" borderId="1" xfId="0" applyFont="1" applyFill="1" applyBorder="1" applyAlignment="1" applyProtection="1">
      <alignment/>
      <protection/>
    </xf>
    <xf numFmtId="0" fontId="5" fillId="0" borderId="1" xfId="0" applyFont="1" applyFill="1" applyBorder="1" applyAlignment="1" applyProtection="1">
      <alignment/>
      <protection locked="0"/>
    </xf>
    <xf numFmtId="0" fontId="6" fillId="0" borderId="0" xfId="0" applyFont="1" applyFill="1" applyAlignment="1" applyProtection="1">
      <alignment horizontal="center"/>
      <protection/>
    </xf>
    <xf numFmtId="0" fontId="6" fillId="0" borderId="0" xfId="0" applyFont="1" applyFill="1" applyBorder="1" applyAlignment="1" applyProtection="1">
      <alignment horizontal="center"/>
      <protection/>
    </xf>
    <xf numFmtId="6" fontId="1" fillId="0" borderId="0" xfId="0" applyNumberFormat="1" applyFont="1" applyFill="1" applyBorder="1" applyAlignment="1" applyProtection="1">
      <alignment horizontal="right"/>
      <protection/>
    </xf>
    <xf numFmtId="0" fontId="5" fillId="0" borderId="1" xfId="0" applyFont="1" applyBorder="1" applyAlignment="1">
      <alignment/>
    </xf>
    <xf numFmtId="0" fontId="0" fillId="0" borderId="1" xfId="0" applyFill="1" applyBorder="1" applyAlignment="1">
      <alignment/>
    </xf>
    <xf numFmtId="43" fontId="0" fillId="0" borderId="1" xfId="0" applyNumberFormat="1" applyFill="1" applyBorder="1" applyAlignment="1" applyProtection="1">
      <alignment/>
      <protection/>
    </xf>
    <xf numFmtId="43" fontId="0" fillId="0" borderId="1" xfId="0" applyNumberFormat="1" applyBorder="1" applyAlignment="1" applyProtection="1">
      <alignment/>
      <protection/>
    </xf>
    <xf numFmtId="43" fontId="0" fillId="0" borderId="0" xfId="0" applyNumberFormat="1" applyBorder="1" applyAlignment="1" applyProtection="1">
      <alignment/>
      <protection/>
    </xf>
    <xf numFmtId="9" fontId="0" fillId="0" borderId="1" xfId="0" applyNumberFormat="1" applyBorder="1" applyAlignment="1" applyProtection="1">
      <alignment/>
      <protection/>
    </xf>
    <xf numFmtId="3" fontId="0" fillId="0" borderId="1" xfId="0" applyNumberFormat="1" applyBorder="1" applyAlignment="1" applyProtection="1">
      <alignment/>
      <protection/>
    </xf>
    <xf numFmtId="6" fontId="0" fillId="0" borderId="0" xfId="0" applyNumberFormat="1" applyBorder="1" applyAlignment="1" applyProtection="1">
      <alignment horizontal="right"/>
      <protection/>
    </xf>
    <xf numFmtId="44" fontId="0" fillId="0" borderId="1" xfId="17" applyFill="1" applyBorder="1" applyAlignment="1" applyProtection="1">
      <alignment horizontal="right"/>
      <protection locked="0"/>
    </xf>
    <xf numFmtId="9" fontId="0" fillId="0" borderId="0" xfId="21" applyFill="1" applyBorder="1" applyAlignment="1" applyProtection="1">
      <alignment horizontal="center"/>
      <protection/>
    </xf>
    <xf numFmtId="3" fontId="0" fillId="4" borderId="1" xfId="0" applyNumberFormat="1" applyFill="1" applyBorder="1" applyAlignment="1" applyProtection="1">
      <alignment/>
      <protection/>
    </xf>
    <xf numFmtId="0" fontId="0" fillId="0" borderId="0" xfId="0" applyAlignment="1" applyProtection="1">
      <alignment/>
      <protection locked="0"/>
    </xf>
    <xf numFmtId="0" fontId="0" fillId="0" borderId="0" xfId="0" applyFill="1" applyAlignment="1" applyProtection="1">
      <alignment/>
      <protection locked="0"/>
    </xf>
    <xf numFmtId="0" fontId="1" fillId="0" borderId="0" xfId="0" applyFont="1" applyAlignment="1" applyProtection="1">
      <alignment/>
      <protection locked="0"/>
    </xf>
    <xf numFmtId="6" fontId="0" fillId="0" borderId="0" xfId="0" applyNumberFormat="1" applyAlignment="1" applyProtection="1">
      <alignment/>
      <protection locked="0"/>
    </xf>
    <xf numFmtId="0" fontId="1" fillId="0" borderId="4" xfId="0" applyFont="1" applyBorder="1" applyAlignment="1" applyProtection="1">
      <alignment/>
      <protection locked="0"/>
    </xf>
    <xf numFmtId="0" fontId="1" fillId="0" borderId="0" xfId="0" applyFont="1" applyBorder="1" applyAlignment="1" applyProtection="1">
      <alignment/>
      <protection locked="0"/>
    </xf>
    <xf numFmtId="0" fontId="0" fillId="0" borderId="4" xfId="0" applyBorder="1" applyAlignment="1" applyProtection="1">
      <alignment/>
      <protection locked="0"/>
    </xf>
    <xf numFmtId="0" fontId="1" fillId="0" borderId="0" xfId="0" applyFont="1" applyFill="1" applyAlignment="1" applyProtection="1">
      <alignment/>
      <protection locked="0"/>
    </xf>
    <xf numFmtId="0" fontId="0" fillId="0" borderId="0" xfId="0" applyBorder="1" applyAlignment="1" applyProtection="1">
      <alignment/>
      <protection locked="0"/>
    </xf>
    <xf numFmtId="0" fontId="4" fillId="0" borderId="0" xfId="0" applyFont="1" applyFill="1" applyAlignment="1" applyProtection="1">
      <alignment/>
      <protection locked="0"/>
    </xf>
    <xf numFmtId="0" fontId="0" fillId="0" borderId="0" xfId="0" applyAlignment="1" applyProtection="1">
      <alignment horizontal="center"/>
      <protection locked="0"/>
    </xf>
    <xf numFmtId="44" fontId="1" fillId="0" borderId="0" xfId="0" applyNumberFormat="1" applyFont="1" applyBorder="1" applyAlignment="1" applyProtection="1">
      <alignment/>
      <protection locked="0"/>
    </xf>
    <xf numFmtId="0" fontId="0" fillId="0" borderId="0" xfId="0" applyAlignment="1" applyProtection="1">
      <alignment horizontal="right"/>
      <protection locked="0"/>
    </xf>
    <xf numFmtId="43" fontId="1" fillId="0" borderId="1" xfId="0" applyNumberFormat="1" applyFont="1" applyBorder="1" applyAlignment="1" applyProtection="1">
      <alignment/>
      <protection/>
    </xf>
    <xf numFmtId="0" fontId="0" fillId="2" borderId="1" xfId="0" applyFill="1" applyBorder="1" applyAlignment="1">
      <alignment/>
    </xf>
    <xf numFmtId="38" fontId="0" fillId="2" borderId="1" xfId="0" applyNumberFormat="1" applyFill="1" applyBorder="1" applyAlignment="1" applyProtection="1">
      <alignment/>
      <protection/>
    </xf>
    <xf numFmtId="43" fontId="0" fillId="2" borderId="1" xfId="0" applyNumberFormat="1" applyFill="1" applyBorder="1" applyAlignment="1" applyProtection="1">
      <alignment/>
      <protection/>
    </xf>
    <xf numFmtId="200" fontId="0" fillId="2" borderId="1" xfId="0" applyNumberFormat="1" applyFill="1" applyBorder="1" applyAlignment="1" applyProtection="1">
      <alignment/>
      <protection/>
    </xf>
    <xf numFmtId="0" fontId="0" fillId="0" borderId="13"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0" borderId="7" xfId="0" applyBorder="1" applyAlignment="1" applyProtection="1">
      <alignment/>
      <protection/>
    </xf>
    <xf numFmtId="0" fontId="0" fillId="0" borderId="2" xfId="0" applyBorder="1" applyAlignment="1">
      <alignment/>
    </xf>
    <xf numFmtId="0" fontId="0" fillId="0" borderId="7" xfId="0" applyBorder="1" applyAlignment="1" applyProtection="1">
      <alignment horizontal="center"/>
      <protection locked="0"/>
    </xf>
    <xf numFmtId="0" fontId="0" fillId="0" borderId="15" xfId="0" applyBorder="1" applyAlignment="1" applyProtection="1">
      <alignment/>
      <protection locked="0"/>
    </xf>
    <xf numFmtId="0" fontId="0" fillId="0" borderId="2" xfId="0" applyBorder="1" applyAlignment="1" applyProtection="1">
      <alignment/>
      <protection locked="0"/>
    </xf>
    <xf numFmtId="49" fontId="0" fillId="0" borderId="1" xfId="0" applyNumberFormat="1" applyFill="1" applyBorder="1" applyAlignment="1" applyProtection="1">
      <alignment horizontal="left"/>
      <protection locked="0"/>
    </xf>
    <xf numFmtId="0" fontId="1" fillId="0" borderId="0" xfId="0" applyFont="1" applyBorder="1" applyAlignment="1" applyProtection="1">
      <alignment horizontal="right"/>
      <protection/>
    </xf>
    <xf numFmtId="0" fontId="1" fillId="0" borderId="6" xfId="0" applyFont="1" applyBorder="1" applyAlignment="1" applyProtection="1">
      <alignment horizontal="right"/>
      <protection/>
    </xf>
    <xf numFmtId="0" fontId="1" fillId="0" borderId="0" xfId="0" applyFont="1" applyBorder="1" applyAlignment="1" applyProtection="1">
      <alignment horizontal="left"/>
      <protection/>
    </xf>
    <xf numFmtId="6" fontId="0" fillId="0" borderId="7" xfId="0" applyNumberFormat="1" applyBorder="1" applyAlignment="1" applyProtection="1">
      <alignment/>
      <protection locked="0"/>
    </xf>
    <xf numFmtId="3" fontId="0" fillId="0" borderId="7" xfId="0" applyNumberFormat="1" applyBorder="1" applyAlignment="1" applyProtection="1">
      <alignment/>
      <protection/>
    </xf>
    <xf numFmtId="0" fontId="0" fillId="0" borderId="2" xfId="0" applyBorder="1" applyAlignment="1" applyProtection="1">
      <alignment/>
      <protection/>
    </xf>
    <xf numFmtId="49" fontId="0" fillId="0" borderId="7" xfId="0" applyNumberFormat="1" applyBorder="1" applyAlignment="1" applyProtection="1">
      <alignment/>
      <protection locked="0"/>
    </xf>
    <xf numFmtId="49" fontId="0" fillId="0" borderId="2" xfId="0" applyNumberFormat="1" applyBorder="1" applyAlignment="1" applyProtection="1">
      <alignment/>
      <protection locked="0"/>
    </xf>
    <xf numFmtId="0" fontId="0" fillId="0" borderId="1" xfId="0" applyFill="1" applyBorder="1" applyAlignment="1" applyProtection="1">
      <alignment horizontal="left"/>
      <protection locked="0"/>
    </xf>
    <xf numFmtId="6" fontId="0" fillId="0" borderId="16" xfId="0" applyNumberFormat="1" applyBorder="1" applyAlignment="1" applyProtection="1">
      <alignment/>
      <protection locked="0"/>
    </xf>
    <xf numFmtId="0" fontId="0" fillId="0" borderId="10" xfId="0" applyBorder="1" applyAlignment="1" applyProtection="1">
      <alignment/>
      <protection locked="0"/>
    </xf>
    <xf numFmtId="6" fontId="1" fillId="0" borderId="17" xfId="0" applyNumberFormat="1" applyFont="1" applyBorder="1" applyAlignment="1" applyProtection="1">
      <alignment/>
      <protection/>
    </xf>
    <xf numFmtId="0" fontId="1" fillId="0" borderId="18" xfId="0" applyFont="1" applyBorder="1" applyAlignment="1">
      <alignment/>
    </xf>
    <xf numFmtId="0" fontId="1" fillId="0" borderId="0" xfId="0" applyFont="1" applyAlignment="1">
      <alignment horizontal="right"/>
    </xf>
    <xf numFmtId="0" fontId="1" fillId="0" borderId="0" xfId="0" applyFont="1" applyAlignment="1" applyProtection="1">
      <alignment horizontal="right"/>
      <protection/>
    </xf>
    <xf numFmtId="0" fontId="0" fillId="0" borderId="0" xfId="0" applyAlignment="1">
      <alignment horizontal="right"/>
    </xf>
    <xf numFmtId="0" fontId="9" fillId="0" borderId="0" xfId="0"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10"/>
  <sheetViews>
    <sheetView workbookViewId="0" topLeftCell="A1">
      <pane ySplit="13" topLeftCell="BM14" activePane="bottomLeft" state="frozen"/>
      <selection pane="topLeft" activeCell="A1" sqref="A1"/>
      <selection pane="bottomLeft" activeCell="L11" sqref="L11"/>
    </sheetView>
  </sheetViews>
  <sheetFormatPr defaultColWidth="9.140625" defaultRowHeight="12.75"/>
  <cols>
    <col min="1" max="1" width="28.421875" style="0" customWidth="1"/>
    <col min="2" max="2" width="12.140625" style="1" bestFit="1" customWidth="1"/>
    <col min="3" max="3" width="11.00390625" style="0" customWidth="1"/>
    <col min="4" max="4" width="4.7109375" style="0" bestFit="1" customWidth="1"/>
    <col min="5" max="5" width="16.57421875" style="0" customWidth="1"/>
    <col min="6" max="6" width="4.57421875" style="0" customWidth="1"/>
    <col min="7" max="7" width="12.140625" style="0" customWidth="1"/>
    <col min="8" max="8" width="5.8515625" style="0" customWidth="1"/>
    <col min="9" max="9" width="9.8515625" style="0" customWidth="1"/>
    <col min="10" max="10" width="5.8515625" style="0" customWidth="1"/>
  </cols>
  <sheetData>
    <row r="1" spans="1:9" ht="12.75">
      <c r="A1" s="6"/>
      <c r="B1" s="6"/>
      <c r="C1" s="6"/>
      <c r="D1" s="6"/>
      <c r="E1" s="6"/>
      <c r="F1" s="6"/>
      <c r="G1" s="6"/>
      <c r="H1" s="6"/>
      <c r="I1" s="6"/>
    </row>
    <row r="2" spans="1:11" ht="12.75">
      <c r="A2" s="27" t="s">
        <v>368</v>
      </c>
      <c r="B2" s="194"/>
      <c r="C2" s="194"/>
      <c r="D2" s="194"/>
      <c r="E2" s="28"/>
      <c r="F2" s="180" t="s">
        <v>449</v>
      </c>
      <c r="G2" s="181"/>
      <c r="H2" s="190">
        <f>+PRODUCTIVITY!D43</f>
        <v>4140</v>
      </c>
      <c r="I2" s="191"/>
      <c r="K2" s="29"/>
    </row>
    <row r="3" spans="1:11" ht="12.75">
      <c r="A3" s="27" t="s">
        <v>371</v>
      </c>
      <c r="B3" s="194" t="s">
        <v>415</v>
      </c>
      <c r="C3" s="194"/>
      <c r="D3" s="194"/>
      <c r="E3" s="28"/>
      <c r="F3" s="180" t="s">
        <v>450</v>
      </c>
      <c r="G3" s="181"/>
      <c r="H3" s="192"/>
      <c r="I3" s="193"/>
      <c r="K3" s="29"/>
    </row>
    <row r="4" spans="1:11" ht="12.75">
      <c r="A4" s="27" t="s">
        <v>494</v>
      </c>
      <c r="B4" s="194"/>
      <c r="C4" s="194"/>
      <c r="D4" s="194"/>
      <c r="E4" s="28"/>
      <c r="F4" s="180" t="s">
        <v>451</v>
      </c>
      <c r="G4" s="181"/>
      <c r="H4" s="192"/>
      <c r="I4" s="193"/>
      <c r="K4" s="29"/>
    </row>
    <row r="5" spans="1:11" ht="12.75">
      <c r="A5" s="27" t="s">
        <v>447</v>
      </c>
      <c r="B5" s="185"/>
      <c r="C5" s="185"/>
      <c r="D5" s="185"/>
      <c r="E5" s="28"/>
      <c r="F5" s="28"/>
      <c r="G5" s="29"/>
      <c r="H5" s="29"/>
      <c r="I5" s="29"/>
      <c r="K5" s="29"/>
    </row>
    <row r="6" spans="1:11" ht="12.75">
      <c r="A6" s="30" t="s">
        <v>448</v>
      </c>
      <c r="B6" s="185"/>
      <c r="C6" s="185"/>
      <c r="D6" s="185"/>
      <c r="E6" s="29"/>
      <c r="F6" s="29"/>
      <c r="G6" s="29"/>
      <c r="H6" s="29"/>
      <c r="I6" s="29"/>
      <c r="J6" s="29"/>
      <c r="K6" s="29"/>
    </row>
    <row r="7" spans="1:11" ht="12.75">
      <c r="A7" s="31"/>
      <c r="B7" s="32"/>
      <c r="C7" s="32"/>
      <c r="D7" s="32"/>
      <c r="E7" s="29"/>
      <c r="F7" s="29"/>
      <c r="G7" s="29"/>
      <c r="H7" s="29"/>
      <c r="I7" s="29"/>
      <c r="J7" s="29"/>
      <c r="K7" s="29"/>
    </row>
    <row r="8" spans="1:11" ht="12.75">
      <c r="A8" s="31"/>
      <c r="B8" s="32"/>
      <c r="C8" s="32"/>
      <c r="D8" s="32"/>
      <c r="E8" s="29"/>
      <c r="F8" s="29"/>
      <c r="G8" s="29"/>
      <c r="H8" s="29"/>
      <c r="I8" s="29"/>
      <c r="J8" s="29"/>
      <c r="K8" s="29"/>
    </row>
    <row r="9" spans="1:11" ht="12.75">
      <c r="A9" s="33"/>
      <c r="B9" s="34"/>
      <c r="C9" s="29"/>
      <c r="D9" s="188"/>
      <c r="E9" s="188"/>
      <c r="F9" s="188"/>
      <c r="G9" s="29"/>
      <c r="H9" s="29"/>
      <c r="I9" s="29"/>
      <c r="J9" s="29"/>
      <c r="K9" s="29"/>
    </row>
    <row r="10" spans="1:11" ht="12.75">
      <c r="A10" s="33"/>
      <c r="B10" s="34"/>
      <c r="C10" s="29"/>
      <c r="D10" s="29"/>
      <c r="E10" s="29"/>
      <c r="F10" s="29"/>
      <c r="G10" s="29"/>
      <c r="H10" s="29"/>
      <c r="I10" s="29"/>
      <c r="J10" s="29"/>
      <c r="K10" s="29"/>
    </row>
    <row r="11" spans="1:11" ht="12.75">
      <c r="A11" s="33"/>
      <c r="B11" s="34"/>
      <c r="C11" s="29"/>
      <c r="D11" s="29"/>
      <c r="E11" s="29"/>
      <c r="F11" s="29"/>
      <c r="G11" s="29"/>
      <c r="H11" s="29"/>
      <c r="I11" s="29"/>
      <c r="J11" s="29"/>
      <c r="K11" s="29"/>
    </row>
    <row r="12" spans="1:11" ht="12.75">
      <c r="A12" s="33"/>
      <c r="B12" s="34"/>
      <c r="C12" s="29"/>
      <c r="D12" s="29"/>
      <c r="E12" s="29"/>
      <c r="F12" s="29"/>
      <c r="G12" s="29"/>
      <c r="H12" s="29"/>
      <c r="I12" s="29"/>
      <c r="J12" s="29"/>
      <c r="K12" s="29"/>
    </row>
    <row r="13" spans="1:11" ht="12.75">
      <c r="A13" s="33"/>
      <c r="B13" s="36"/>
      <c r="C13" s="29"/>
      <c r="D13" s="29"/>
      <c r="E13" s="29"/>
      <c r="F13" s="29"/>
      <c r="G13" s="33"/>
      <c r="H13" s="33"/>
      <c r="I13" s="33"/>
      <c r="J13" s="33"/>
      <c r="K13" s="33"/>
    </row>
    <row r="14" spans="1:16" ht="12.75">
      <c r="A14" s="35" t="str">
        <f>'PERSONNEL-BENEFITS'!A1</f>
        <v>A. PERSONNEL/BENEFITS*</v>
      </c>
      <c r="B14" s="37"/>
      <c r="C14" s="33"/>
      <c r="D14" s="38"/>
      <c r="E14" s="39">
        <f>'PERSONNEL-BENEFITS'!G104</f>
        <v>0</v>
      </c>
      <c r="F14" s="40"/>
      <c r="G14" s="162"/>
      <c r="H14" s="160"/>
      <c r="I14" s="160"/>
      <c r="J14" s="163"/>
      <c r="K14" s="160"/>
      <c r="L14" s="158"/>
      <c r="M14" s="158"/>
      <c r="N14" s="158"/>
      <c r="O14" s="158"/>
      <c r="P14" s="158"/>
    </row>
    <row r="15" spans="1:16" ht="12.75">
      <c r="A15" s="35"/>
      <c r="B15" s="37"/>
      <c r="C15" s="33"/>
      <c r="D15" s="42"/>
      <c r="E15" s="44"/>
      <c r="F15" s="33"/>
      <c r="G15" s="162"/>
      <c r="H15" s="160"/>
      <c r="I15" s="160"/>
      <c r="J15" s="160"/>
      <c r="K15" s="160"/>
      <c r="L15" s="158"/>
      <c r="M15" s="158"/>
      <c r="N15" s="158"/>
      <c r="O15" s="158"/>
      <c r="P15" s="158"/>
    </row>
    <row r="16" spans="1:16" ht="12.75">
      <c r="A16" s="35"/>
      <c r="B16" s="37"/>
      <c r="C16" s="33"/>
      <c r="D16" s="42"/>
      <c r="E16" s="44"/>
      <c r="F16" s="33"/>
      <c r="G16" s="162"/>
      <c r="H16" s="160"/>
      <c r="I16" s="160"/>
      <c r="J16" s="160"/>
      <c r="K16" s="160"/>
      <c r="L16" s="158"/>
      <c r="M16" s="158"/>
      <c r="N16" s="158"/>
      <c r="O16" s="158"/>
      <c r="P16" s="158"/>
    </row>
    <row r="17" spans="1:16" ht="12.75">
      <c r="A17" s="45"/>
      <c r="B17" s="46"/>
      <c r="C17" s="45"/>
      <c r="D17" s="42"/>
      <c r="E17" s="47"/>
      <c r="F17" s="47"/>
      <c r="G17" s="164"/>
      <c r="H17" s="158"/>
      <c r="I17" s="158"/>
      <c r="J17" s="158"/>
      <c r="K17" s="158"/>
      <c r="L17" s="158"/>
      <c r="M17" s="158"/>
      <c r="N17" s="158"/>
      <c r="O17" s="158"/>
      <c r="P17" s="158"/>
    </row>
    <row r="18" spans="1:16" ht="12.75">
      <c r="A18" s="48" t="str">
        <f>'OPERATING EXPENSE'!A1</f>
        <v>B.  OPERATING EXPENSES*</v>
      </c>
      <c r="B18" s="46"/>
      <c r="C18" s="45"/>
      <c r="D18" s="38"/>
      <c r="E18" s="49">
        <f>'OPERATING EXPENSE'!D51</f>
        <v>0</v>
      </c>
      <c r="F18" s="40"/>
      <c r="G18" s="164"/>
      <c r="H18" s="158"/>
      <c r="I18" s="158"/>
      <c r="J18" s="158"/>
      <c r="K18" s="158"/>
      <c r="L18" s="158"/>
      <c r="M18" s="158"/>
      <c r="N18" s="158"/>
      <c r="O18" s="158"/>
      <c r="P18" s="158"/>
    </row>
    <row r="19" spans="1:16" ht="12.75">
      <c r="A19" s="48"/>
      <c r="B19" s="46"/>
      <c r="C19" s="45"/>
      <c r="D19" s="42"/>
      <c r="E19" s="47"/>
      <c r="F19" s="47"/>
      <c r="G19" s="164"/>
      <c r="H19" s="158"/>
      <c r="I19" s="158"/>
      <c r="J19" s="158"/>
      <c r="K19" s="158"/>
      <c r="L19" s="158"/>
      <c r="M19" s="158"/>
      <c r="N19" s="158"/>
      <c r="O19" s="158"/>
      <c r="P19" s="158"/>
    </row>
    <row r="20" spans="1:16" ht="12.75">
      <c r="A20" s="48"/>
      <c r="B20" s="46"/>
      <c r="C20" s="45"/>
      <c r="D20" s="42"/>
      <c r="E20" s="47"/>
      <c r="F20" s="47"/>
      <c r="G20" s="164"/>
      <c r="H20" s="158"/>
      <c r="I20" s="158"/>
      <c r="J20" s="158"/>
      <c r="K20" s="158"/>
      <c r="L20" s="158"/>
      <c r="M20" s="158"/>
      <c r="N20" s="158"/>
      <c r="O20" s="158"/>
      <c r="P20" s="158"/>
    </row>
    <row r="21" spans="1:16" ht="12.75">
      <c r="A21" s="50"/>
      <c r="B21" s="34"/>
      <c r="C21" s="51"/>
      <c r="D21" s="52"/>
      <c r="E21" s="53"/>
      <c r="F21" s="53"/>
      <c r="G21" s="164"/>
      <c r="H21" s="158"/>
      <c r="I21" s="158"/>
      <c r="J21" s="158"/>
      <c r="K21" s="158"/>
      <c r="L21" s="158"/>
      <c r="M21" s="158"/>
      <c r="N21" s="158"/>
      <c r="O21" s="158"/>
      <c r="P21" s="158"/>
    </row>
    <row r="22" spans="1:16" ht="12.75">
      <c r="A22" s="48" t="str">
        <f>'FIXED ASSETS'!A1</f>
        <v>C.  FIXED ASSETS/INTEREST &amp; DEPRECIATION*</v>
      </c>
      <c r="B22" s="54"/>
      <c r="C22" s="55"/>
      <c r="D22" s="38"/>
      <c r="E22" s="39">
        <f>'FIXED ASSETS'!D45</f>
        <v>0</v>
      </c>
      <c r="F22" s="40"/>
      <c r="G22" s="164"/>
      <c r="H22" s="158"/>
      <c r="I22" s="158"/>
      <c r="J22" s="158"/>
      <c r="K22" s="158"/>
      <c r="L22" s="158"/>
      <c r="M22" s="158"/>
      <c r="N22" s="158"/>
      <c r="O22" s="158"/>
      <c r="P22" s="158"/>
    </row>
    <row r="23" spans="1:16" ht="12.75">
      <c r="A23" s="48"/>
      <c r="B23" s="54"/>
      <c r="C23" s="55"/>
      <c r="D23" s="52"/>
      <c r="E23" s="53"/>
      <c r="F23" s="53"/>
      <c r="G23" s="164"/>
      <c r="H23" s="158"/>
      <c r="I23" s="158"/>
      <c r="J23" s="158"/>
      <c r="K23" s="158"/>
      <c r="L23" s="158"/>
      <c r="M23" s="158"/>
      <c r="N23" s="158"/>
      <c r="O23" s="158"/>
      <c r="P23" s="158"/>
    </row>
    <row r="24" spans="1:16" ht="12.75">
      <c r="A24" s="48"/>
      <c r="B24" s="54"/>
      <c r="C24" s="55"/>
      <c r="D24" s="52"/>
      <c r="E24" s="53"/>
      <c r="F24" s="53"/>
      <c r="G24" s="164"/>
      <c r="H24" s="158"/>
      <c r="I24" s="158"/>
      <c r="J24" s="158"/>
      <c r="K24" s="158"/>
      <c r="L24" s="158"/>
      <c r="M24" s="158"/>
      <c r="N24" s="158"/>
      <c r="O24" s="158"/>
      <c r="P24" s="158"/>
    </row>
    <row r="25" spans="1:16" ht="12.75">
      <c r="A25" s="50"/>
      <c r="B25" s="56"/>
      <c r="C25" s="51"/>
      <c r="D25" s="52"/>
      <c r="E25" s="53"/>
      <c r="F25" s="53"/>
      <c r="G25" s="164"/>
      <c r="H25" s="158"/>
      <c r="I25" s="158"/>
      <c r="J25" s="158"/>
      <c r="K25" s="158"/>
      <c r="L25" s="158"/>
      <c r="M25" s="158"/>
      <c r="N25" s="158"/>
      <c r="O25" s="158"/>
      <c r="P25" s="158"/>
    </row>
    <row r="26" spans="1:16" ht="12.75">
      <c r="A26" s="50" t="s">
        <v>488</v>
      </c>
      <c r="B26" s="57"/>
      <c r="C26" s="53"/>
      <c r="D26" s="38"/>
      <c r="E26" s="39">
        <f>SUM(E14:E22)</f>
        <v>0</v>
      </c>
      <c r="F26" s="40"/>
      <c r="G26" s="164"/>
      <c r="H26" s="160"/>
      <c r="I26" s="160"/>
      <c r="J26" s="160"/>
      <c r="K26" s="160"/>
      <c r="L26" s="158"/>
      <c r="M26" s="158"/>
      <c r="N26" s="158"/>
      <c r="O26" s="158"/>
      <c r="P26" s="158"/>
    </row>
    <row r="27" spans="1:16" ht="12.75">
      <c r="A27" s="50"/>
      <c r="B27" s="46"/>
      <c r="C27" s="58"/>
      <c r="D27" s="42"/>
      <c r="E27" s="58"/>
      <c r="F27" s="58"/>
      <c r="G27" s="164"/>
      <c r="H27" s="158"/>
      <c r="I27" s="158"/>
      <c r="J27" s="158"/>
      <c r="K27" s="158"/>
      <c r="L27" s="158"/>
      <c r="M27" s="158"/>
      <c r="N27" s="158"/>
      <c r="O27" s="158"/>
      <c r="P27" s="158"/>
    </row>
    <row r="28" spans="1:16" ht="12.75">
      <c r="A28" s="29"/>
      <c r="B28" s="56"/>
      <c r="C28" s="59"/>
      <c r="D28" s="42"/>
      <c r="E28" s="58"/>
      <c r="F28" s="58"/>
      <c r="G28" s="164"/>
      <c r="H28" s="158"/>
      <c r="I28" s="158"/>
      <c r="J28" s="158"/>
      <c r="K28" s="158"/>
      <c r="L28" s="158"/>
      <c r="M28" s="158"/>
      <c r="N28" s="158"/>
      <c r="O28" s="158"/>
      <c r="P28" s="158"/>
    </row>
    <row r="29" spans="1:16" ht="12.75">
      <c r="A29" s="33" t="s">
        <v>526</v>
      </c>
      <c r="B29" s="56"/>
      <c r="C29" s="85">
        <v>0.15</v>
      </c>
      <c r="D29" s="38"/>
      <c r="E29" s="49">
        <f>ROUND(E26*C29,0)</f>
        <v>0</v>
      </c>
      <c r="F29" s="38"/>
      <c r="G29" s="164"/>
      <c r="H29" s="165"/>
      <c r="I29" s="165"/>
      <c r="J29" s="165"/>
      <c r="K29" s="160"/>
      <c r="L29" s="158"/>
      <c r="M29" s="158"/>
      <c r="N29" s="158"/>
      <c r="O29" s="158"/>
      <c r="P29" s="158"/>
    </row>
    <row r="30" spans="1:16" ht="12.75">
      <c r="A30" s="45"/>
      <c r="B30" s="46"/>
      <c r="C30" s="58"/>
      <c r="D30" s="42"/>
      <c r="E30" s="58"/>
      <c r="F30" s="58"/>
      <c r="G30" s="164"/>
      <c r="H30" s="158"/>
      <c r="I30" s="158"/>
      <c r="J30" s="158"/>
      <c r="K30" s="158"/>
      <c r="L30" s="158"/>
      <c r="M30" s="158"/>
      <c r="N30" s="158"/>
      <c r="O30" s="158"/>
      <c r="P30" s="158"/>
    </row>
    <row r="31" spans="1:16" ht="12.75">
      <c r="A31" s="37" t="s">
        <v>488</v>
      </c>
      <c r="B31" s="37"/>
      <c r="C31" s="53"/>
      <c r="D31" s="60"/>
      <c r="E31" s="53">
        <f>E26+E29</f>
        <v>0</v>
      </c>
      <c r="F31" s="61"/>
      <c r="G31" s="164"/>
      <c r="H31" s="160"/>
      <c r="I31" s="160"/>
      <c r="J31" s="160"/>
      <c r="K31" s="160"/>
      <c r="L31" s="158"/>
      <c r="M31" s="158"/>
      <c r="N31" s="158"/>
      <c r="O31" s="158"/>
      <c r="P31" s="158"/>
    </row>
    <row r="32" spans="1:16" ht="12.75">
      <c r="A32" s="45"/>
      <c r="B32" s="46"/>
      <c r="C32" s="58"/>
      <c r="D32" s="42"/>
      <c r="E32" s="58"/>
      <c r="F32" s="58"/>
      <c r="G32" s="164"/>
      <c r="H32" s="158"/>
      <c r="I32" s="158"/>
      <c r="J32" s="158"/>
      <c r="K32" s="158"/>
      <c r="L32" s="158"/>
      <c r="M32" s="158"/>
      <c r="N32" s="158"/>
      <c r="O32" s="158"/>
      <c r="P32" s="158"/>
    </row>
    <row r="33" spans="1:16" ht="12.75">
      <c r="A33" s="45"/>
      <c r="B33" s="46"/>
      <c r="C33" s="58"/>
      <c r="D33" s="42"/>
      <c r="E33" s="58"/>
      <c r="F33" s="58"/>
      <c r="G33" s="164"/>
      <c r="H33" s="158"/>
      <c r="I33" s="158"/>
      <c r="J33" s="158"/>
      <c r="K33" s="158"/>
      <c r="L33" s="158"/>
      <c r="M33" s="158"/>
      <c r="N33" s="158"/>
      <c r="O33" s="158"/>
      <c r="P33" s="158"/>
    </row>
    <row r="34" spans="1:16" ht="12.75">
      <c r="A34" s="45"/>
      <c r="B34" s="46"/>
      <c r="C34" s="58"/>
      <c r="D34" s="42"/>
      <c r="E34" s="58"/>
      <c r="F34" s="58"/>
      <c r="G34" s="164"/>
      <c r="H34" s="158"/>
      <c r="I34" s="158"/>
      <c r="J34" s="158"/>
      <c r="K34" s="158"/>
      <c r="L34" s="158"/>
      <c r="M34" s="158"/>
      <c r="N34" s="158"/>
      <c r="O34" s="158"/>
      <c r="P34" s="158"/>
    </row>
    <row r="35" spans="1:16" ht="12.75">
      <c r="A35" s="62" t="s">
        <v>527</v>
      </c>
      <c r="B35" s="56"/>
      <c r="C35" s="86">
        <v>0.03</v>
      </c>
      <c r="D35" s="38"/>
      <c r="E35" s="39">
        <f>E31*$C35</f>
        <v>0</v>
      </c>
      <c r="F35" s="63"/>
      <c r="G35" s="164"/>
      <c r="H35" s="160"/>
      <c r="I35" s="160"/>
      <c r="J35" s="160"/>
      <c r="K35" s="160"/>
      <c r="L35" s="158"/>
      <c r="M35" s="158"/>
      <c r="N35" s="158"/>
      <c r="O35" s="158"/>
      <c r="P35" s="158"/>
    </row>
    <row r="36" spans="1:16" ht="12.75">
      <c r="A36" s="45"/>
      <c r="B36" s="46"/>
      <c r="C36" s="58"/>
      <c r="D36" s="42"/>
      <c r="E36" s="58"/>
      <c r="F36" s="58"/>
      <c r="G36" s="164"/>
      <c r="H36" s="158"/>
      <c r="I36" s="158"/>
      <c r="J36" s="158"/>
      <c r="K36" s="158"/>
      <c r="L36" s="158"/>
      <c r="M36" s="158"/>
      <c r="N36" s="158"/>
      <c r="O36" s="158"/>
      <c r="P36" s="158"/>
    </row>
    <row r="37" spans="1:16" ht="12.75">
      <c r="A37" s="37" t="s">
        <v>488</v>
      </c>
      <c r="B37" s="37"/>
      <c r="C37" s="53"/>
      <c r="D37" s="41"/>
      <c r="E37" s="53">
        <f>E31+E35</f>
        <v>0</v>
      </c>
      <c r="F37" s="53"/>
      <c r="G37" s="164"/>
      <c r="H37" s="160"/>
      <c r="I37" s="160"/>
      <c r="J37" s="160"/>
      <c r="K37" s="160"/>
      <c r="L37" s="158"/>
      <c r="M37" s="158"/>
      <c r="N37" s="158"/>
      <c r="O37" s="158"/>
      <c r="P37" s="158"/>
    </row>
    <row r="38" spans="1:16" ht="12.75">
      <c r="A38" s="45"/>
      <c r="B38" s="46"/>
      <c r="C38" s="45"/>
      <c r="D38" s="42"/>
      <c r="E38" s="58"/>
      <c r="F38" s="58"/>
      <c r="G38" s="164"/>
      <c r="H38" s="158"/>
      <c r="I38" s="158"/>
      <c r="J38" s="158"/>
      <c r="K38" s="158"/>
      <c r="L38" s="158"/>
      <c r="M38" s="158"/>
      <c r="N38" s="158"/>
      <c r="O38" s="158"/>
      <c r="P38" s="158"/>
    </row>
    <row r="39" spans="1:16" ht="12.75">
      <c r="A39" s="45"/>
      <c r="B39" s="46"/>
      <c r="C39" s="45"/>
      <c r="D39" s="42"/>
      <c r="E39" s="58"/>
      <c r="F39" s="58"/>
      <c r="G39" s="164"/>
      <c r="H39" s="158"/>
      <c r="I39" s="158"/>
      <c r="J39" s="158"/>
      <c r="K39" s="158"/>
      <c r="L39" s="158"/>
      <c r="M39" s="158"/>
      <c r="N39" s="158"/>
      <c r="O39" s="158"/>
      <c r="P39" s="158"/>
    </row>
    <row r="40" spans="1:16" ht="12.75">
      <c r="A40" s="31" t="s">
        <v>528</v>
      </c>
      <c r="B40" s="46"/>
      <c r="C40" s="45"/>
      <c r="D40" s="64"/>
      <c r="E40" s="133">
        <f>+F70</f>
        <v>0</v>
      </c>
      <c r="F40" s="65"/>
      <c r="G40" s="166"/>
      <c r="H40" s="158"/>
      <c r="I40" s="158"/>
      <c r="J40" s="158"/>
      <c r="K40" s="158"/>
      <c r="L40" s="158"/>
      <c r="M40" s="158"/>
      <c r="N40" s="158"/>
      <c r="O40" s="158"/>
      <c r="P40" s="158"/>
    </row>
    <row r="41" spans="1:16" ht="12.75">
      <c r="A41" s="66"/>
      <c r="B41" s="34"/>
      <c r="C41" s="67"/>
      <c r="D41" s="34"/>
      <c r="E41" s="58"/>
      <c r="F41" s="34"/>
      <c r="G41" s="164"/>
      <c r="H41" s="158"/>
      <c r="I41" s="158"/>
      <c r="J41" s="158"/>
      <c r="K41" s="158"/>
      <c r="L41" s="158"/>
      <c r="M41" s="158"/>
      <c r="N41" s="158"/>
      <c r="O41" s="158"/>
      <c r="P41" s="158"/>
    </row>
    <row r="42" spans="1:16" ht="12.75">
      <c r="A42" s="66"/>
      <c r="B42" s="34"/>
      <c r="C42" s="67"/>
      <c r="D42" s="34"/>
      <c r="E42" s="58"/>
      <c r="F42" s="34"/>
      <c r="G42" s="164"/>
      <c r="H42" s="158"/>
      <c r="I42" s="158"/>
      <c r="J42" s="158"/>
      <c r="K42" s="158"/>
      <c r="L42" s="158"/>
      <c r="M42" s="158"/>
      <c r="N42" s="158"/>
      <c r="O42" s="158"/>
      <c r="P42" s="158"/>
    </row>
    <row r="43" spans="1:16" ht="12.75">
      <c r="A43" s="57"/>
      <c r="B43" s="34"/>
      <c r="C43" s="47"/>
      <c r="D43" s="68"/>
      <c r="E43" s="69"/>
      <c r="F43" s="47"/>
      <c r="G43" s="164"/>
      <c r="H43" s="159"/>
      <c r="I43" s="159"/>
      <c r="J43" s="159"/>
      <c r="K43" s="159"/>
      <c r="L43" s="158"/>
      <c r="M43" s="158"/>
      <c r="N43" s="158"/>
      <c r="O43" s="158"/>
      <c r="P43" s="158"/>
    </row>
    <row r="44" spans="1:16" ht="12.75">
      <c r="A44" s="33" t="s">
        <v>529</v>
      </c>
      <c r="B44" s="46"/>
      <c r="C44" s="58"/>
      <c r="D44" s="64"/>
      <c r="E44" s="39">
        <f>+E37-E40</f>
        <v>0</v>
      </c>
      <c r="F44" s="63"/>
      <c r="G44" s="164"/>
      <c r="H44" s="158"/>
      <c r="I44" s="158"/>
      <c r="J44" s="158"/>
      <c r="K44" s="158"/>
      <c r="L44" s="158"/>
      <c r="M44" s="158"/>
      <c r="N44" s="158"/>
      <c r="O44" s="158"/>
      <c r="P44" s="158"/>
    </row>
    <row r="45" spans="1:16" ht="12.75">
      <c r="A45" s="33"/>
      <c r="B45" s="46"/>
      <c r="C45" s="58"/>
      <c r="D45" s="42"/>
      <c r="E45" s="58"/>
      <c r="F45" s="58"/>
      <c r="G45" s="164"/>
      <c r="H45" s="158"/>
      <c r="I45" s="158"/>
      <c r="J45" s="158"/>
      <c r="K45" s="158"/>
      <c r="L45" s="158"/>
      <c r="M45" s="158"/>
      <c r="N45" s="158"/>
      <c r="O45" s="158"/>
      <c r="P45" s="158"/>
    </row>
    <row r="46" spans="1:16" ht="12.75">
      <c r="A46" s="33"/>
      <c r="B46" s="56"/>
      <c r="C46" s="53"/>
      <c r="D46" s="64"/>
      <c r="E46" s="63"/>
      <c r="F46" s="63"/>
      <c r="G46" s="164"/>
      <c r="H46" s="158"/>
      <c r="I46" s="158"/>
      <c r="J46" s="158"/>
      <c r="K46" s="158"/>
      <c r="L46" s="158"/>
      <c r="M46" s="158"/>
      <c r="N46" s="158"/>
      <c r="O46" s="158"/>
      <c r="P46" s="158"/>
    </row>
    <row r="47" spans="1:16" ht="12.75">
      <c r="A47" s="37" t="s">
        <v>403</v>
      </c>
      <c r="B47" s="71">
        <f>+H2</f>
        <v>4140</v>
      </c>
      <c r="C47" s="72"/>
      <c r="D47" s="64"/>
      <c r="E47" s="63"/>
      <c r="F47" s="63"/>
      <c r="G47" s="164"/>
      <c r="H47" s="158"/>
      <c r="I47" s="158"/>
      <c r="J47" s="158"/>
      <c r="K47" s="158"/>
      <c r="L47" s="158"/>
      <c r="M47" s="158"/>
      <c r="N47" s="158"/>
      <c r="O47" s="158"/>
      <c r="P47" s="158"/>
    </row>
    <row r="48" spans="1:16" ht="12.75">
      <c r="A48" s="33"/>
      <c r="B48" s="37"/>
      <c r="C48" s="53"/>
      <c r="D48" s="64"/>
      <c r="E48" s="63"/>
      <c r="F48" s="63"/>
      <c r="G48" s="164"/>
      <c r="H48" s="158"/>
      <c r="I48" s="158"/>
      <c r="J48" s="158"/>
      <c r="K48" s="158"/>
      <c r="L48" s="158"/>
      <c r="M48" s="158"/>
      <c r="N48" s="158"/>
      <c r="O48" s="158"/>
      <c r="P48" s="158"/>
    </row>
    <row r="49" spans="1:16" ht="12.75">
      <c r="A49" s="29" t="s">
        <v>472</v>
      </c>
      <c r="B49" s="56"/>
      <c r="C49" s="29"/>
      <c r="D49" s="64"/>
      <c r="E49" s="71">
        <f>+B47</f>
        <v>4140</v>
      </c>
      <c r="F49" s="73"/>
      <c r="G49" s="164"/>
      <c r="H49" s="158"/>
      <c r="I49" s="158"/>
      <c r="J49" s="158"/>
      <c r="K49" s="158"/>
      <c r="L49" s="158"/>
      <c r="M49" s="158"/>
      <c r="N49" s="158"/>
      <c r="O49" s="158"/>
      <c r="P49" s="158"/>
    </row>
    <row r="50" spans="1:16" ht="12.75">
      <c r="A50" s="29"/>
      <c r="B50" s="34"/>
      <c r="C50" s="66"/>
      <c r="D50" s="74"/>
      <c r="E50" s="75"/>
      <c r="F50" s="76"/>
      <c r="G50" s="164"/>
      <c r="H50" s="158"/>
      <c r="I50" s="158"/>
      <c r="J50" s="158"/>
      <c r="K50" s="158"/>
      <c r="L50" s="158"/>
      <c r="M50" s="158"/>
      <c r="N50" s="158"/>
      <c r="O50" s="158"/>
      <c r="P50" s="158"/>
    </row>
    <row r="51" spans="1:16" ht="15">
      <c r="A51" s="77" t="s">
        <v>591</v>
      </c>
      <c r="B51" s="78"/>
      <c r="C51" s="79"/>
      <c r="D51" s="80"/>
      <c r="E51" s="81">
        <f>IF(ISERROR(E44/E49),0,E44/E49)</f>
        <v>0</v>
      </c>
      <c r="F51" s="82"/>
      <c r="G51" s="164"/>
      <c r="H51" s="167"/>
      <c r="I51" s="167"/>
      <c r="J51" s="167"/>
      <c r="K51" s="167"/>
      <c r="L51" s="158"/>
      <c r="M51" s="158"/>
      <c r="N51" s="158"/>
      <c r="O51" s="158"/>
      <c r="P51" s="158"/>
    </row>
    <row r="52" spans="1:16" ht="12.75">
      <c r="A52" s="33" t="s">
        <v>398</v>
      </c>
      <c r="B52" s="56"/>
      <c r="C52" s="29"/>
      <c r="D52" s="42"/>
      <c r="E52" s="83"/>
      <c r="F52" s="66"/>
      <c r="G52" s="164"/>
      <c r="H52" s="159"/>
      <c r="I52" s="159"/>
      <c r="J52" s="159"/>
      <c r="K52" s="158"/>
      <c r="L52" s="158"/>
      <c r="M52" s="158"/>
      <c r="N52" s="158"/>
      <c r="O52" s="158"/>
      <c r="P52" s="158"/>
    </row>
    <row r="53" spans="1:16" ht="12.75">
      <c r="A53" s="33" t="s">
        <v>404</v>
      </c>
      <c r="B53" s="56"/>
      <c r="C53" s="29"/>
      <c r="D53" s="42"/>
      <c r="E53" s="84"/>
      <c r="F53" s="45"/>
      <c r="G53" s="164"/>
      <c r="H53" s="158"/>
      <c r="I53" s="158"/>
      <c r="J53" s="158"/>
      <c r="K53" s="158"/>
      <c r="L53" s="158"/>
      <c r="M53" s="158"/>
      <c r="N53" s="158"/>
      <c r="O53" s="158"/>
      <c r="P53" s="158"/>
    </row>
    <row r="54" spans="1:16" ht="12.75">
      <c r="A54" s="29"/>
      <c r="B54" s="56"/>
      <c r="C54" s="29"/>
      <c r="D54" s="42"/>
      <c r="E54" s="84"/>
      <c r="F54" s="45"/>
      <c r="G54" s="164"/>
      <c r="H54" s="158"/>
      <c r="I54" s="158"/>
      <c r="J54" s="158"/>
      <c r="K54" s="158"/>
      <c r="L54" s="158"/>
      <c r="M54" s="158"/>
      <c r="N54" s="158"/>
      <c r="O54" s="158"/>
      <c r="P54" s="158"/>
    </row>
    <row r="55" spans="1:16" ht="12.75">
      <c r="A55" s="186" t="s">
        <v>402</v>
      </c>
      <c r="B55" s="186"/>
      <c r="C55" s="187"/>
      <c r="D55" s="64"/>
      <c r="E55" s="87"/>
      <c r="F55" s="64"/>
      <c r="G55" s="164"/>
      <c r="H55" s="159"/>
      <c r="I55" s="159"/>
      <c r="J55" s="159"/>
      <c r="K55" s="158"/>
      <c r="L55" s="158"/>
      <c r="M55" s="158"/>
      <c r="N55" s="158"/>
      <c r="O55" s="158"/>
      <c r="P55" s="158"/>
    </row>
    <row r="56" spans="1:16" ht="12.75">
      <c r="A56" s="29"/>
      <c r="B56" s="56"/>
      <c r="C56" s="29"/>
      <c r="D56" s="29"/>
      <c r="E56" s="84"/>
      <c r="F56" s="29"/>
      <c r="G56" s="158"/>
      <c r="H56" s="158"/>
      <c r="I56" s="158"/>
      <c r="J56" s="158"/>
      <c r="K56" s="158"/>
      <c r="L56" s="158"/>
      <c r="M56" s="158"/>
      <c r="N56" s="158"/>
      <c r="O56" s="158"/>
      <c r="P56" s="158"/>
    </row>
    <row r="57" spans="1:16" ht="12.75">
      <c r="A57" s="29"/>
      <c r="B57" s="56"/>
      <c r="C57" s="29"/>
      <c r="D57" s="29"/>
      <c r="E57" s="84"/>
      <c r="F57" s="29"/>
      <c r="G57" s="158"/>
      <c r="H57" s="158"/>
      <c r="I57" s="158"/>
      <c r="J57" s="158"/>
      <c r="K57" s="158"/>
      <c r="L57" s="158"/>
      <c r="M57" s="158"/>
      <c r="N57" s="158"/>
      <c r="O57" s="158"/>
      <c r="P57" s="158"/>
    </row>
    <row r="58" spans="1:16" ht="12.75">
      <c r="A58" s="29"/>
      <c r="B58" s="56"/>
      <c r="C58" s="33" t="s">
        <v>544</v>
      </c>
      <c r="D58" s="29"/>
      <c r="E58" s="84"/>
      <c r="F58" s="29"/>
      <c r="G58" s="158"/>
      <c r="H58" s="158"/>
      <c r="I58" s="158"/>
      <c r="J58" s="158"/>
      <c r="K58" s="158"/>
      <c r="L58" s="158"/>
      <c r="M58" s="158"/>
      <c r="N58" s="158"/>
      <c r="O58" s="158"/>
      <c r="P58" s="158"/>
    </row>
    <row r="59" spans="1:16" ht="12.75">
      <c r="A59" s="29"/>
      <c r="B59" s="48" t="s">
        <v>545</v>
      </c>
      <c r="C59" s="29"/>
      <c r="D59" s="29"/>
      <c r="E59" s="84"/>
      <c r="F59" s="29"/>
      <c r="G59" s="158"/>
      <c r="H59" s="158"/>
      <c r="I59" s="158"/>
      <c r="J59" s="158"/>
      <c r="K59" s="158"/>
      <c r="L59" s="158"/>
      <c r="M59" s="158"/>
      <c r="N59" s="158"/>
      <c r="O59" s="158"/>
      <c r="P59" s="158"/>
    </row>
    <row r="60" spans="1:19" ht="12.75">
      <c r="A60" s="29">
        <v>1</v>
      </c>
      <c r="B60" s="182"/>
      <c r="C60" s="183"/>
      <c r="D60" s="183"/>
      <c r="E60" s="184"/>
      <c r="F60" s="189">
        <v>0</v>
      </c>
      <c r="G60" s="184"/>
      <c r="H60" s="158"/>
      <c r="I60" s="158"/>
      <c r="J60" s="158"/>
      <c r="K60" s="158"/>
      <c r="L60" s="158"/>
      <c r="M60" s="158"/>
      <c r="N60" s="158"/>
      <c r="O60" s="158"/>
      <c r="P60" s="158"/>
      <c r="Q60" s="158"/>
      <c r="R60" s="158"/>
      <c r="S60" s="158"/>
    </row>
    <row r="61" spans="1:19" ht="12.75">
      <c r="A61" s="29">
        <v>2</v>
      </c>
      <c r="B61" s="182"/>
      <c r="C61" s="183"/>
      <c r="D61" s="183"/>
      <c r="E61" s="184"/>
      <c r="F61" s="189">
        <v>0</v>
      </c>
      <c r="G61" s="184"/>
      <c r="H61" s="158"/>
      <c r="I61" s="158"/>
      <c r="J61" s="158"/>
      <c r="K61" s="158"/>
      <c r="L61" s="158"/>
      <c r="M61" s="158"/>
      <c r="N61" s="158"/>
      <c r="O61" s="158"/>
      <c r="P61" s="158"/>
      <c r="Q61" s="158"/>
      <c r="R61" s="158"/>
      <c r="S61" s="158"/>
    </row>
    <row r="62" spans="1:19" ht="12.75">
      <c r="A62" s="29">
        <v>3</v>
      </c>
      <c r="B62" s="182"/>
      <c r="C62" s="183"/>
      <c r="D62" s="183"/>
      <c r="E62" s="184"/>
      <c r="F62" s="189">
        <v>0</v>
      </c>
      <c r="G62" s="184"/>
      <c r="H62" s="158"/>
      <c r="I62" s="158"/>
      <c r="J62" s="158"/>
      <c r="K62" s="158"/>
      <c r="L62" s="158"/>
      <c r="M62" s="158"/>
      <c r="N62" s="158"/>
      <c r="O62" s="158"/>
      <c r="P62" s="158"/>
      <c r="Q62" s="158"/>
      <c r="R62" s="158"/>
      <c r="S62" s="158"/>
    </row>
    <row r="63" spans="1:19" ht="12.75">
      <c r="A63" s="29">
        <v>4</v>
      </c>
      <c r="B63" s="182"/>
      <c r="C63" s="183"/>
      <c r="D63" s="183"/>
      <c r="E63" s="184"/>
      <c r="F63" s="189">
        <v>0</v>
      </c>
      <c r="G63" s="184"/>
      <c r="H63" s="158"/>
      <c r="I63" s="158"/>
      <c r="J63" s="158"/>
      <c r="K63" s="158"/>
      <c r="L63" s="158"/>
      <c r="M63" s="158"/>
      <c r="N63" s="158"/>
      <c r="O63" s="158"/>
      <c r="P63" s="158"/>
      <c r="Q63" s="158"/>
      <c r="R63" s="158"/>
      <c r="S63" s="158"/>
    </row>
    <row r="64" spans="1:19" ht="12.75">
      <c r="A64" s="29">
        <v>5</v>
      </c>
      <c r="B64" s="182"/>
      <c r="C64" s="183"/>
      <c r="D64" s="183"/>
      <c r="E64" s="184"/>
      <c r="F64" s="189">
        <v>0</v>
      </c>
      <c r="G64" s="184"/>
      <c r="H64" s="158"/>
      <c r="I64" s="158"/>
      <c r="J64" s="158"/>
      <c r="K64" s="158"/>
      <c r="L64" s="158"/>
      <c r="M64" s="158"/>
      <c r="N64" s="158"/>
      <c r="O64" s="158"/>
      <c r="P64" s="158"/>
      <c r="Q64" s="158"/>
      <c r="R64" s="158"/>
      <c r="S64" s="158"/>
    </row>
    <row r="65" spans="1:19" ht="12.75">
      <c r="A65" s="29">
        <v>6</v>
      </c>
      <c r="B65" s="182"/>
      <c r="C65" s="183"/>
      <c r="D65" s="183"/>
      <c r="E65" s="184"/>
      <c r="F65" s="189">
        <v>0</v>
      </c>
      <c r="G65" s="184"/>
      <c r="H65" s="158"/>
      <c r="I65" s="158"/>
      <c r="J65" s="158"/>
      <c r="K65" s="158"/>
      <c r="L65" s="158"/>
      <c r="M65" s="158"/>
      <c r="N65" s="158"/>
      <c r="O65" s="158"/>
      <c r="P65" s="158"/>
      <c r="Q65" s="158"/>
      <c r="R65" s="158"/>
      <c r="S65" s="158"/>
    </row>
    <row r="66" spans="1:19" ht="12.75">
      <c r="A66" s="29">
        <v>7</v>
      </c>
      <c r="B66" s="182"/>
      <c r="C66" s="183"/>
      <c r="D66" s="183"/>
      <c r="E66" s="184"/>
      <c r="F66" s="189">
        <v>0</v>
      </c>
      <c r="G66" s="184"/>
      <c r="H66" s="158"/>
      <c r="I66" s="158"/>
      <c r="J66" s="158"/>
      <c r="K66" s="158"/>
      <c r="L66" s="158"/>
      <c r="M66" s="158"/>
      <c r="N66" s="158"/>
      <c r="O66" s="158"/>
      <c r="P66" s="158"/>
      <c r="Q66" s="158"/>
      <c r="R66" s="158"/>
      <c r="S66" s="158"/>
    </row>
    <row r="67" spans="1:19" ht="12.75">
      <c r="A67" s="29">
        <v>8</v>
      </c>
      <c r="B67" s="182"/>
      <c r="C67" s="183"/>
      <c r="D67" s="183"/>
      <c r="E67" s="184"/>
      <c r="F67" s="189">
        <v>0</v>
      </c>
      <c r="G67" s="184"/>
      <c r="H67" s="158"/>
      <c r="I67" s="158"/>
      <c r="J67" s="158"/>
      <c r="K67" s="158"/>
      <c r="L67" s="158"/>
      <c r="M67" s="158"/>
      <c r="N67" s="158"/>
      <c r="O67" s="158"/>
      <c r="P67" s="158"/>
      <c r="Q67" s="158"/>
      <c r="R67" s="158"/>
      <c r="S67" s="158"/>
    </row>
    <row r="68" spans="1:19" ht="12.75">
      <c r="A68" s="29">
        <v>9</v>
      </c>
      <c r="B68" s="182"/>
      <c r="C68" s="183"/>
      <c r="D68" s="183"/>
      <c r="E68" s="184"/>
      <c r="F68" s="189">
        <v>0</v>
      </c>
      <c r="G68" s="184"/>
      <c r="H68" s="158"/>
      <c r="I68" s="158"/>
      <c r="J68" s="158"/>
      <c r="K68" s="158"/>
      <c r="L68" s="158"/>
      <c r="M68" s="158"/>
      <c r="N68" s="158"/>
      <c r="O68" s="158"/>
      <c r="P68" s="158"/>
      <c r="Q68" s="158"/>
      <c r="R68" s="158"/>
      <c r="S68" s="158"/>
    </row>
    <row r="69" spans="1:19" ht="13.5" thickBot="1">
      <c r="A69" s="29">
        <v>10</v>
      </c>
      <c r="B69" s="182"/>
      <c r="C69" s="183"/>
      <c r="D69" s="183"/>
      <c r="E69" s="184"/>
      <c r="F69" s="195">
        <v>0</v>
      </c>
      <c r="G69" s="196"/>
      <c r="H69" s="158"/>
      <c r="I69" s="158"/>
      <c r="J69" s="158"/>
      <c r="K69" s="158"/>
      <c r="L69" s="158"/>
      <c r="M69" s="158"/>
      <c r="N69" s="158"/>
      <c r="O69" s="158"/>
      <c r="P69" s="158"/>
      <c r="Q69" s="158"/>
      <c r="R69" s="158"/>
      <c r="S69" s="158"/>
    </row>
    <row r="70" spans="1:19" ht="14.25" thickBot="1" thickTop="1">
      <c r="A70" s="29"/>
      <c r="B70" s="48" t="s">
        <v>546</v>
      </c>
      <c r="C70" s="29"/>
      <c r="D70" s="29"/>
      <c r="E70" s="84"/>
      <c r="F70" s="197">
        <f>SUM(F60:F69)</f>
        <v>0</v>
      </c>
      <c r="G70" s="198"/>
      <c r="H70" s="158"/>
      <c r="I70" s="158"/>
      <c r="J70" s="158"/>
      <c r="K70" s="158"/>
      <c r="L70" s="158"/>
      <c r="M70" s="158"/>
      <c r="N70" s="158"/>
      <c r="O70" s="158"/>
      <c r="P70" s="158"/>
      <c r="Q70" s="158"/>
      <c r="R70" s="158"/>
      <c r="S70" s="158"/>
    </row>
    <row r="71" spans="1:19" ht="13.5" thickTop="1">
      <c r="A71" s="29"/>
      <c r="B71" s="56"/>
      <c r="C71" s="29"/>
      <c r="D71" s="29"/>
      <c r="E71" s="84"/>
      <c r="F71" s="29"/>
      <c r="G71" s="29"/>
      <c r="H71" s="158"/>
      <c r="I71" s="158"/>
      <c r="J71" s="158"/>
      <c r="K71" s="158"/>
      <c r="L71" s="158"/>
      <c r="M71" s="158"/>
      <c r="N71" s="158"/>
      <c r="O71" s="158"/>
      <c r="P71" s="158"/>
      <c r="Q71" s="158"/>
      <c r="R71" s="158"/>
      <c r="S71" s="158"/>
    </row>
    <row r="72" spans="1:19" ht="12.75">
      <c r="A72" s="29"/>
      <c r="B72" s="56"/>
      <c r="C72" s="29"/>
      <c r="D72" s="29"/>
      <c r="E72" s="84"/>
      <c r="F72" s="29"/>
      <c r="G72" s="29"/>
      <c r="H72" s="158"/>
      <c r="I72" s="158"/>
      <c r="J72" s="158"/>
      <c r="K72" s="158"/>
      <c r="L72" s="158"/>
      <c r="M72" s="158"/>
      <c r="N72" s="158"/>
      <c r="O72" s="158"/>
      <c r="P72" s="158"/>
      <c r="Q72" s="158"/>
      <c r="R72" s="158"/>
      <c r="S72" s="158"/>
    </row>
    <row r="73" spans="1:19" ht="12.75">
      <c r="A73" s="134" t="s">
        <v>547</v>
      </c>
      <c r="B73" s="182"/>
      <c r="C73" s="183"/>
      <c r="D73" s="183"/>
      <c r="E73" s="184"/>
      <c r="F73" s="29"/>
      <c r="G73" s="29"/>
      <c r="H73" s="158"/>
      <c r="I73" s="158"/>
      <c r="J73" s="158"/>
      <c r="K73" s="158"/>
      <c r="L73" s="158"/>
      <c r="M73" s="158"/>
      <c r="N73" s="158"/>
      <c r="O73" s="158"/>
      <c r="P73" s="158"/>
      <c r="Q73" s="158"/>
      <c r="R73" s="158"/>
      <c r="S73" s="158"/>
    </row>
    <row r="74" spans="1:19" ht="12.75">
      <c r="A74" s="134" t="s">
        <v>438</v>
      </c>
      <c r="B74" s="182"/>
      <c r="C74" s="183"/>
      <c r="D74" s="183"/>
      <c r="E74" s="184"/>
      <c r="F74" s="29"/>
      <c r="G74" s="29"/>
      <c r="H74" s="158"/>
      <c r="I74" s="158"/>
      <c r="J74" s="158"/>
      <c r="K74" s="158"/>
      <c r="L74" s="158"/>
      <c r="M74" s="158"/>
      <c r="N74" s="158"/>
      <c r="O74" s="158"/>
      <c r="P74" s="158"/>
      <c r="Q74" s="158"/>
      <c r="R74" s="158"/>
      <c r="S74" s="158"/>
    </row>
    <row r="75" spans="1:19" ht="12.75">
      <c r="A75" s="134" t="s">
        <v>525</v>
      </c>
      <c r="B75" s="182"/>
      <c r="C75" s="183"/>
      <c r="D75" s="183"/>
      <c r="E75" s="184"/>
      <c r="F75" s="29"/>
      <c r="G75" s="29"/>
      <c r="H75" s="158"/>
      <c r="I75" s="158"/>
      <c r="J75" s="158"/>
      <c r="K75" s="158"/>
      <c r="L75" s="158"/>
      <c r="M75" s="158"/>
      <c r="N75" s="158"/>
      <c r="O75" s="158"/>
      <c r="P75" s="158"/>
      <c r="Q75" s="158"/>
      <c r="R75" s="158"/>
      <c r="S75" s="158"/>
    </row>
    <row r="76" spans="1:19" ht="12.75">
      <c r="A76" s="29"/>
      <c r="B76" s="56"/>
      <c r="C76" s="29"/>
      <c r="D76" s="29"/>
      <c r="E76" s="84"/>
      <c r="F76" s="29"/>
      <c r="G76" s="29"/>
      <c r="H76" s="158"/>
      <c r="I76" s="158"/>
      <c r="J76" s="158"/>
      <c r="K76" s="158"/>
      <c r="L76" s="158"/>
      <c r="M76" s="158"/>
      <c r="N76" s="158"/>
      <c r="O76" s="158"/>
      <c r="P76" s="158"/>
      <c r="Q76" s="158"/>
      <c r="R76" s="158"/>
      <c r="S76" s="158"/>
    </row>
    <row r="77" spans="1:19" ht="12.75">
      <c r="A77" s="158"/>
      <c r="B77" s="168"/>
      <c r="C77" s="158"/>
      <c r="D77" s="158"/>
      <c r="E77" s="169"/>
      <c r="F77" s="158"/>
      <c r="G77" s="158"/>
      <c r="H77" s="158"/>
      <c r="I77" s="158"/>
      <c r="J77" s="158"/>
      <c r="K77" s="158"/>
      <c r="L77" s="158"/>
      <c r="M77" s="158"/>
      <c r="N77" s="158"/>
      <c r="O77" s="158"/>
      <c r="P77" s="158"/>
      <c r="Q77" s="158"/>
      <c r="R77" s="158"/>
      <c r="S77" s="158"/>
    </row>
    <row r="78" spans="1:19" ht="12.75">
      <c r="A78" s="158"/>
      <c r="B78" s="168"/>
      <c r="C78" s="158"/>
      <c r="D78" s="158"/>
      <c r="E78" s="169"/>
      <c r="F78" s="158"/>
      <c r="G78" s="158"/>
      <c r="H78" s="158"/>
      <c r="I78" s="158"/>
      <c r="J78" s="158"/>
      <c r="K78" s="158"/>
      <c r="L78" s="158"/>
      <c r="M78" s="158"/>
      <c r="N78" s="158"/>
      <c r="O78" s="158"/>
      <c r="P78" s="158"/>
      <c r="Q78" s="158"/>
      <c r="R78" s="158"/>
      <c r="S78" s="158"/>
    </row>
    <row r="79" spans="1:19" ht="12.75">
      <c r="A79" s="158"/>
      <c r="B79" s="168"/>
      <c r="C79" s="158"/>
      <c r="D79" s="158"/>
      <c r="E79" s="169"/>
      <c r="F79" s="158"/>
      <c r="G79" s="158"/>
      <c r="H79" s="158"/>
      <c r="I79" s="158"/>
      <c r="J79" s="158"/>
      <c r="K79" s="158"/>
      <c r="L79" s="158"/>
      <c r="M79" s="158"/>
      <c r="N79" s="158"/>
      <c r="O79" s="158"/>
      <c r="P79" s="158"/>
      <c r="Q79" s="158"/>
      <c r="R79" s="158"/>
      <c r="S79" s="158"/>
    </row>
    <row r="80" spans="1:19" ht="12.75">
      <c r="A80" s="158"/>
      <c r="B80" s="168"/>
      <c r="C80" s="158"/>
      <c r="D80" s="158"/>
      <c r="E80" s="169"/>
      <c r="F80" s="158"/>
      <c r="G80" s="158"/>
      <c r="H80" s="158"/>
      <c r="I80" s="158"/>
      <c r="J80" s="158"/>
      <c r="K80" s="158"/>
      <c r="L80" s="158"/>
      <c r="M80" s="158"/>
      <c r="N80" s="158"/>
      <c r="O80" s="158"/>
      <c r="P80" s="158"/>
      <c r="Q80" s="158"/>
      <c r="R80" s="158"/>
      <c r="S80" s="158"/>
    </row>
    <row r="81" spans="1:19" ht="12.75">
      <c r="A81" s="158"/>
      <c r="B81" s="168"/>
      <c r="C81" s="158"/>
      <c r="D81" s="158"/>
      <c r="E81" s="169"/>
      <c r="F81" s="158"/>
      <c r="G81" s="158"/>
      <c r="H81" s="158"/>
      <c r="I81" s="158"/>
      <c r="J81" s="158"/>
      <c r="K81" s="158"/>
      <c r="L81" s="158"/>
      <c r="M81" s="158"/>
      <c r="N81" s="158"/>
      <c r="O81" s="158"/>
      <c r="P81" s="158"/>
      <c r="Q81" s="158"/>
      <c r="R81" s="158"/>
      <c r="S81" s="158"/>
    </row>
    <row r="82" spans="1:19" ht="12.75">
      <c r="A82" s="158"/>
      <c r="B82" s="168"/>
      <c r="C82" s="158"/>
      <c r="D82" s="158"/>
      <c r="E82" s="169"/>
      <c r="F82" s="158"/>
      <c r="G82" s="158"/>
      <c r="H82" s="158"/>
      <c r="I82" s="158"/>
      <c r="J82" s="158"/>
      <c r="K82" s="158"/>
      <c r="L82" s="158"/>
      <c r="M82" s="158"/>
      <c r="N82" s="158"/>
      <c r="O82" s="158"/>
      <c r="P82" s="158"/>
      <c r="Q82" s="158"/>
      <c r="R82" s="158"/>
      <c r="S82" s="158"/>
    </row>
    <row r="83" spans="1:19" ht="12.75">
      <c r="A83" s="158"/>
      <c r="B83" s="168"/>
      <c r="C83" s="158"/>
      <c r="D83" s="158"/>
      <c r="E83" s="169"/>
      <c r="F83" s="158"/>
      <c r="G83" s="158"/>
      <c r="H83" s="158"/>
      <c r="I83" s="158"/>
      <c r="J83" s="158"/>
      <c r="K83" s="158"/>
      <c r="L83" s="158"/>
      <c r="M83" s="158"/>
      <c r="N83" s="158"/>
      <c r="O83" s="158"/>
      <c r="P83" s="158"/>
      <c r="Q83" s="158"/>
      <c r="R83" s="158"/>
      <c r="S83" s="158"/>
    </row>
    <row r="84" spans="1:19" ht="12.75">
      <c r="A84" s="158"/>
      <c r="B84" s="168"/>
      <c r="C84" s="158"/>
      <c r="D84" s="158"/>
      <c r="E84" s="169"/>
      <c r="F84" s="158"/>
      <c r="G84" s="158"/>
      <c r="H84" s="158"/>
      <c r="I84" s="158"/>
      <c r="J84" s="158"/>
      <c r="K84" s="158"/>
      <c r="L84" s="158"/>
      <c r="M84" s="158"/>
      <c r="N84" s="158"/>
      <c r="O84" s="158"/>
      <c r="P84" s="158"/>
      <c r="Q84" s="158"/>
      <c r="R84" s="158"/>
      <c r="S84" s="158"/>
    </row>
    <row r="85" spans="1:19" ht="12.75">
      <c r="A85" s="158"/>
      <c r="B85" s="168"/>
      <c r="C85" s="158"/>
      <c r="D85" s="158"/>
      <c r="E85" s="169"/>
      <c r="F85" s="158"/>
      <c r="G85" s="158"/>
      <c r="H85" s="158"/>
      <c r="I85" s="158"/>
      <c r="J85" s="158"/>
      <c r="K85" s="158"/>
      <c r="L85" s="158"/>
      <c r="M85" s="158"/>
      <c r="N85" s="158"/>
      <c r="O85" s="158"/>
      <c r="P85" s="158"/>
      <c r="Q85" s="158"/>
      <c r="R85" s="158"/>
      <c r="S85" s="158"/>
    </row>
    <row r="86" spans="1:19" ht="12.75">
      <c r="A86" s="158"/>
      <c r="B86" s="168"/>
      <c r="C86" s="158"/>
      <c r="D86" s="158"/>
      <c r="E86" s="169"/>
      <c r="F86" s="158"/>
      <c r="G86" s="158"/>
      <c r="H86" s="158"/>
      <c r="I86" s="158"/>
      <c r="J86" s="158"/>
      <c r="K86" s="158"/>
      <c r="L86" s="158"/>
      <c r="M86" s="158"/>
      <c r="N86" s="158"/>
      <c r="O86" s="158"/>
      <c r="P86" s="158"/>
      <c r="Q86" s="158"/>
      <c r="R86" s="158"/>
      <c r="S86" s="158"/>
    </row>
    <row r="87" spans="1:19" ht="12.75">
      <c r="A87" s="158"/>
      <c r="B87" s="168"/>
      <c r="C87" s="158"/>
      <c r="D87" s="158"/>
      <c r="E87" s="169"/>
      <c r="F87" s="158"/>
      <c r="G87" s="158"/>
      <c r="H87" s="158"/>
      <c r="I87" s="158"/>
      <c r="J87" s="158"/>
      <c r="K87" s="158"/>
      <c r="L87" s="158"/>
      <c r="M87" s="158"/>
      <c r="N87" s="158"/>
      <c r="O87" s="158"/>
      <c r="P87" s="158"/>
      <c r="Q87" s="158"/>
      <c r="R87" s="158"/>
      <c r="S87" s="158"/>
    </row>
    <row r="88" spans="1:19" ht="12.75">
      <c r="A88" s="158"/>
      <c r="B88" s="168"/>
      <c r="C88" s="158"/>
      <c r="D88" s="158"/>
      <c r="E88" s="169"/>
      <c r="F88" s="158"/>
      <c r="G88" s="158"/>
      <c r="H88" s="158"/>
      <c r="I88" s="158"/>
      <c r="J88" s="158"/>
      <c r="K88" s="158"/>
      <c r="L88" s="158"/>
      <c r="M88" s="158"/>
      <c r="N88" s="158"/>
      <c r="O88" s="158"/>
      <c r="P88" s="158"/>
      <c r="Q88" s="158"/>
      <c r="R88" s="158"/>
      <c r="S88" s="158"/>
    </row>
    <row r="89" spans="1:19" ht="12.75">
      <c r="A89" s="158"/>
      <c r="B89" s="168"/>
      <c r="C89" s="158"/>
      <c r="D89" s="158"/>
      <c r="E89" s="169"/>
      <c r="F89" s="158"/>
      <c r="G89" s="158"/>
      <c r="H89" s="158"/>
      <c r="I89" s="158"/>
      <c r="J89" s="158"/>
      <c r="K89" s="158"/>
      <c r="L89" s="158"/>
      <c r="M89" s="158"/>
      <c r="N89" s="158"/>
      <c r="O89" s="158"/>
      <c r="P89" s="158"/>
      <c r="Q89" s="158"/>
      <c r="R89" s="158"/>
      <c r="S89" s="158"/>
    </row>
    <row r="90" spans="1:19" ht="12.75">
      <c r="A90" s="158"/>
      <c r="B90" s="168"/>
      <c r="C90" s="158"/>
      <c r="D90" s="158"/>
      <c r="E90" s="169"/>
      <c r="F90" s="158"/>
      <c r="G90" s="158"/>
      <c r="H90" s="158"/>
      <c r="I90" s="158"/>
      <c r="J90" s="158"/>
      <c r="K90" s="158"/>
      <c r="L90" s="158"/>
      <c r="M90" s="158"/>
      <c r="N90" s="158"/>
      <c r="O90" s="158"/>
      <c r="P90" s="158"/>
      <c r="Q90" s="158"/>
      <c r="R90" s="158"/>
      <c r="S90" s="158"/>
    </row>
    <row r="91" spans="1:19" ht="12.75">
      <c r="A91" s="158"/>
      <c r="B91" s="168"/>
      <c r="C91" s="158"/>
      <c r="D91" s="158"/>
      <c r="E91" s="169"/>
      <c r="F91" s="158"/>
      <c r="G91" s="158"/>
      <c r="H91" s="158"/>
      <c r="I91" s="158"/>
      <c r="J91" s="158"/>
      <c r="K91" s="158"/>
      <c r="L91" s="158"/>
      <c r="M91" s="158"/>
      <c r="N91" s="158"/>
      <c r="O91" s="158"/>
      <c r="P91" s="158"/>
      <c r="Q91" s="158"/>
      <c r="R91" s="158"/>
      <c r="S91" s="158"/>
    </row>
    <row r="92" spans="1:19" ht="12.75">
      <c r="A92" s="158"/>
      <c r="B92" s="168"/>
      <c r="C92" s="158"/>
      <c r="D92" s="158"/>
      <c r="E92" s="169"/>
      <c r="F92" s="158"/>
      <c r="G92" s="158"/>
      <c r="H92" s="158"/>
      <c r="I92" s="158"/>
      <c r="J92" s="158"/>
      <c r="K92" s="158"/>
      <c r="L92" s="158"/>
      <c r="M92" s="158"/>
      <c r="N92" s="158"/>
      <c r="O92" s="158"/>
      <c r="P92" s="158"/>
      <c r="Q92" s="158"/>
      <c r="R92" s="158"/>
      <c r="S92" s="158"/>
    </row>
    <row r="93" spans="1:19" ht="12.75">
      <c r="A93" s="158"/>
      <c r="B93" s="168"/>
      <c r="C93" s="158"/>
      <c r="D93" s="158"/>
      <c r="E93" s="169"/>
      <c r="F93" s="158"/>
      <c r="G93" s="158"/>
      <c r="H93" s="158"/>
      <c r="I93" s="158"/>
      <c r="J93" s="158"/>
      <c r="K93" s="158"/>
      <c r="L93" s="158"/>
      <c r="M93" s="158"/>
      <c r="N93" s="158"/>
      <c r="O93" s="158"/>
      <c r="P93" s="158"/>
      <c r="Q93" s="158"/>
      <c r="R93" s="158"/>
      <c r="S93" s="158"/>
    </row>
    <row r="94" spans="1:19" ht="12.75">
      <c r="A94" s="158"/>
      <c r="B94" s="168"/>
      <c r="C94" s="158"/>
      <c r="D94" s="158"/>
      <c r="E94" s="169"/>
      <c r="F94" s="158"/>
      <c r="G94" s="158"/>
      <c r="H94" s="158"/>
      <c r="I94" s="158"/>
      <c r="J94" s="158"/>
      <c r="K94" s="158"/>
      <c r="L94" s="158"/>
      <c r="M94" s="158"/>
      <c r="N94" s="158"/>
      <c r="O94" s="158"/>
      <c r="P94" s="158"/>
      <c r="Q94" s="158"/>
      <c r="R94" s="158"/>
      <c r="S94" s="158"/>
    </row>
    <row r="95" spans="1:19" ht="12.75">
      <c r="A95" s="158"/>
      <c r="B95" s="168"/>
      <c r="C95" s="158"/>
      <c r="D95" s="158"/>
      <c r="E95" s="169"/>
      <c r="F95" s="158"/>
      <c r="G95" s="158"/>
      <c r="H95" s="158"/>
      <c r="I95" s="158"/>
      <c r="J95" s="158"/>
      <c r="K95" s="158"/>
      <c r="L95" s="158"/>
      <c r="M95" s="158"/>
      <c r="N95" s="158"/>
      <c r="O95" s="158"/>
      <c r="P95" s="158"/>
      <c r="Q95" s="158"/>
      <c r="R95" s="158"/>
      <c r="S95" s="158"/>
    </row>
    <row r="96" spans="1:19" ht="12.75">
      <c r="A96" s="158"/>
      <c r="B96" s="168"/>
      <c r="C96" s="158"/>
      <c r="D96" s="158"/>
      <c r="E96" s="169"/>
      <c r="F96" s="158"/>
      <c r="G96" s="158"/>
      <c r="H96" s="158"/>
      <c r="I96" s="158"/>
      <c r="J96" s="158"/>
      <c r="K96" s="158"/>
      <c r="L96" s="158"/>
      <c r="M96" s="158"/>
      <c r="N96" s="158"/>
      <c r="O96" s="158"/>
      <c r="P96" s="158"/>
      <c r="Q96" s="158"/>
      <c r="R96" s="158"/>
      <c r="S96" s="158"/>
    </row>
    <row r="97" spans="1:19" ht="12.75">
      <c r="A97" s="158"/>
      <c r="B97" s="168"/>
      <c r="C97" s="158"/>
      <c r="D97" s="158"/>
      <c r="E97" s="169"/>
      <c r="F97" s="158"/>
      <c r="G97" s="158"/>
      <c r="H97" s="158"/>
      <c r="I97" s="158"/>
      <c r="J97" s="158"/>
      <c r="K97" s="158"/>
      <c r="L97" s="158"/>
      <c r="M97" s="158"/>
      <c r="N97" s="158"/>
      <c r="O97" s="158"/>
      <c r="P97" s="158"/>
      <c r="Q97" s="158"/>
      <c r="R97" s="158"/>
      <c r="S97" s="158"/>
    </row>
    <row r="98" spans="1:19" ht="12.75">
      <c r="A98" s="158"/>
      <c r="B98" s="168"/>
      <c r="C98" s="158"/>
      <c r="D98" s="158"/>
      <c r="E98" s="169"/>
      <c r="F98" s="158"/>
      <c r="G98" s="158"/>
      <c r="H98" s="158"/>
      <c r="I98" s="158"/>
      <c r="J98" s="158"/>
      <c r="K98" s="158"/>
      <c r="L98" s="158"/>
      <c r="M98" s="158"/>
      <c r="N98" s="158"/>
      <c r="O98" s="158"/>
      <c r="P98" s="158"/>
      <c r="Q98" s="158"/>
      <c r="R98" s="158"/>
      <c r="S98" s="158"/>
    </row>
    <row r="99" spans="1:19" ht="12.75">
      <c r="A99" s="158"/>
      <c r="B99" s="168"/>
      <c r="C99" s="158"/>
      <c r="D99" s="158"/>
      <c r="E99" s="169"/>
      <c r="F99" s="158"/>
      <c r="G99" s="158"/>
      <c r="H99" s="158"/>
      <c r="I99" s="158"/>
      <c r="J99" s="158"/>
      <c r="K99" s="158"/>
      <c r="L99" s="158"/>
      <c r="M99" s="158"/>
      <c r="N99" s="158"/>
      <c r="O99" s="158"/>
      <c r="P99" s="158"/>
      <c r="Q99" s="158"/>
      <c r="R99" s="158"/>
      <c r="S99" s="158"/>
    </row>
    <row r="100" spans="1:19" ht="12.75">
      <c r="A100" s="158"/>
      <c r="B100" s="168"/>
      <c r="C100" s="158"/>
      <c r="D100" s="158"/>
      <c r="E100" s="169"/>
      <c r="F100" s="158"/>
      <c r="G100" s="158"/>
      <c r="H100" s="158"/>
      <c r="I100" s="158"/>
      <c r="J100" s="158"/>
      <c r="K100" s="158"/>
      <c r="L100" s="158"/>
      <c r="M100" s="158"/>
      <c r="N100" s="158"/>
      <c r="O100" s="158"/>
      <c r="P100" s="158"/>
      <c r="Q100" s="158"/>
      <c r="R100" s="158"/>
      <c r="S100" s="158"/>
    </row>
    <row r="101" spans="1:19" ht="12.75">
      <c r="A101" s="158"/>
      <c r="B101" s="168"/>
      <c r="C101" s="158"/>
      <c r="D101" s="158"/>
      <c r="E101" s="169"/>
      <c r="F101" s="158"/>
      <c r="G101" s="158"/>
      <c r="H101" s="158"/>
      <c r="I101" s="158"/>
      <c r="J101" s="158"/>
      <c r="K101" s="158"/>
      <c r="L101" s="158"/>
      <c r="M101" s="158"/>
      <c r="N101" s="158"/>
      <c r="O101" s="158"/>
      <c r="P101" s="158"/>
      <c r="Q101" s="158"/>
      <c r="R101" s="158"/>
      <c r="S101" s="158"/>
    </row>
    <row r="102" spans="1:19" ht="12.75">
      <c r="A102" s="158"/>
      <c r="B102" s="168"/>
      <c r="C102" s="158"/>
      <c r="D102" s="158"/>
      <c r="E102" s="169"/>
      <c r="F102" s="158"/>
      <c r="G102" s="158"/>
      <c r="H102" s="158"/>
      <c r="I102" s="158"/>
      <c r="J102" s="158"/>
      <c r="K102" s="158"/>
      <c r="L102" s="158"/>
      <c r="M102" s="158"/>
      <c r="N102" s="158"/>
      <c r="O102" s="158"/>
      <c r="P102" s="158"/>
      <c r="Q102" s="158"/>
      <c r="R102" s="158"/>
      <c r="S102" s="158"/>
    </row>
    <row r="103" spans="1:19" ht="12.75">
      <c r="A103" s="158"/>
      <c r="B103" s="168"/>
      <c r="C103" s="158"/>
      <c r="D103" s="158"/>
      <c r="E103" s="169"/>
      <c r="F103" s="158"/>
      <c r="G103" s="158"/>
      <c r="H103" s="158"/>
      <c r="I103" s="158"/>
      <c r="J103" s="158"/>
      <c r="K103" s="158"/>
      <c r="L103" s="158"/>
      <c r="M103" s="158"/>
      <c r="N103" s="158"/>
      <c r="O103" s="158"/>
      <c r="P103" s="158"/>
      <c r="Q103" s="158"/>
      <c r="R103" s="158"/>
      <c r="S103" s="158"/>
    </row>
    <row r="104" spans="1:19" ht="12.75">
      <c r="A104" s="158"/>
      <c r="B104" s="168"/>
      <c r="C104" s="158"/>
      <c r="D104" s="158"/>
      <c r="E104" s="169"/>
      <c r="F104" s="158"/>
      <c r="G104" s="158"/>
      <c r="H104" s="158"/>
      <c r="I104" s="158"/>
      <c r="J104" s="158"/>
      <c r="K104" s="158"/>
      <c r="L104" s="158"/>
      <c r="M104" s="158"/>
      <c r="N104" s="158"/>
      <c r="O104" s="158"/>
      <c r="P104" s="158"/>
      <c r="Q104" s="158"/>
      <c r="R104" s="158"/>
      <c r="S104" s="158"/>
    </row>
    <row r="105" spans="1:19" ht="12.75">
      <c r="A105" s="158"/>
      <c r="B105" s="168"/>
      <c r="C105" s="158"/>
      <c r="D105" s="158"/>
      <c r="E105" s="169"/>
      <c r="F105" s="158"/>
      <c r="G105" s="158"/>
      <c r="H105" s="158"/>
      <c r="I105" s="158"/>
      <c r="J105" s="158"/>
      <c r="K105" s="158"/>
      <c r="L105" s="158"/>
      <c r="M105" s="158"/>
      <c r="N105" s="158"/>
      <c r="O105" s="158"/>
      <c r="P105" s="158"/>
      <c r="Q105" s="158"/>
      <c r="R105" s="158"/>
      <c r="S105" s="158"/>
    </row>
    <row r="106" spans="1:19" ht="12.75">
      <c r="A106" s="158"/>
      <c r="B106" s="168"/>
      <c r="C106" s="158"/>
      <c r="D106" s="158"/>
      <c r="E106" s="169"/>
      <c r="F106" s="158"/>
      <c r="G106" s="158"/>
      <c r="H106" s="158"/>
      <c r="I106" s="158"/>
      <c r="J106" s="158"/>
      <c r="K106" s="158"/>
      <c r="L106" s="158"/>
      <c r="M106" s="158"/>
      <c r="N106" s="158"/>
      <c r="O106" s="158"/>
      <c r="P106" s="158"/>
      <c r="Q106" s="158"/>
      <c r="R106" s="158"/>
      <c r="S106" s="158"/>
    </row>
    <row r="107" spans="1:19" ht="12.75">
      <c r="A107" s="158"/>
      <c r="B107" s="168"/>
      <c r="C107" s="158"/>
      <c r="D107" s="158"/>
      <c r="E107" s="169"/>
      <c r="F107" s="158"/>
      <c r="G107" s="158"/>
      <c r="H107" s="158"/>
      <c r="I107" s="158"/>
      <c r="J107" s="158"/>
      <c r="K107" s="158"/>
      <c r="L107" s="158"/>
      <c r="M107" s="158"/>
      <c r="N107" s="158"/>
      <c r="O107" s="158"/>
      <c r="P107" s="158"/>
      <c r="Q107" s="158"/>
      <c r="R107" s="158"/>
      <c r="S107" s="158"/>
    </row>
    <row r="108" spans="1:19" ht="12.75">
      <c r="A108" s="158"/>
      <c r="B108" s="168"/>
      <c r="C108" s="158"/>
      <c r="D108" s="158"/>
      <c r="E108" s="169"/>
      <c r="F108" s="158"/>
      <c r="G108" s="158"/>
      <c r="H108" s="158"/>
      <c r="I108" s="158"/>
      <c r="J108" s="158"/>
      <c r="K108" s="158"/>
      <c r="L108" s="158"/>
      <c r="M108" s="158"/>
      <c r="N108" s="158"/>
      <c r="O108" s="158"/>
      <c r="P108" s="158"/>
      <c r="Q108" s="158"/>
      <c r="R108" s="158"/>
      <c r="S108" s="158"/>
    </row>
    <row r="109" spans="1:19" ht="12.75">
      <c r="A109" s="158"/>
      <c r="B109" s="168"/>
      <c r="C109" s="158"/>
      <c r="D109" s="158"/>
      <c r="E109" s="169"/>
      <c r="F109" s="158"/>
      <c r="G109" s="158"/>
      <c r="H109" s="158"/>
      <c r="I109" s="158"/>
      <c r="J109" s="158"/>
      <c r="K109" s="158"/>
      <c r="L109" s="158"/>
      <c r="M109" s="158"/>
      <c r="N109" s="158"/>
      <c r="O109" s="158"/>
      <c r="P109" s="158"/>
      <c r="Q109" s="158"/>
      <c r="R109" s="158"/>
      <c r="S109" s="158"/>
    </row>
    <row r="110" spans="1:19" ht="12.75">
      <c r="A110" s="158"/>
      <c r="B110" s="168"/>
      <c r="C110" s="158"/>
      <c r="D110" s="158"/>
      <c r="E110" s="169"/>
      <c r="F110" s="158"/>
      <c r="G110" s="158"/>
      <c r="H110" s="158"/>
      <c r="I110" s="158"/>
      <c r="J110" s="158"/>
      <c r="K110" s="158"/>
      <c r="L110" s="158"/>
      <c r="M110" s="158"/>
      <c r="N110" s="158"/>
      <c r="O110" s="158"/>
      <c r="P110" s="158"/>
      <c r="Q110" s="158"/>
      <c r="R110" s="158"/>
      <c r="S110" s="158"/>
    </row>
    <row r="111" spans="1:19" ht="12.75">
      <c r="A111" s="158"/>
      <c r="B111" s="168"/>
      <c r="C111" s="158"/>
      <c r="D111" s="158"/>
      <c r="E111" s="169"/>
      <c r="F111" s="158"/>
      <c r="G111" s="158"/>
      <c r="H111" s="158"/>
      <c r="I111" s="158"/>
      <c r="J111" s="158"/>
      <c r="K111" s="158"/>
      <c r="L111" s="158"/>
      <c r="M111" s="158"/>
      <c r="N111" s="158"/>
      <c r="O111" s="158"/>
      <c r="P111" s="158"/>
      <c r="Q111" s="158"/>
      <c r="R111" s="158"/>
      <c r="S111" s="158"/>
    </row>
    <row r="112" spans="1:19" ht="12.75">
      <c r="A112" s="158"/>
      <c r="B112" s="168"/>
      <c r="C112" s="158"/>
      <c r="D112" s="158"/>
      <c r="E112" s="169"/>
      <c r="F112" s="158"/>
      <c r="G112" s="158"/>
      <c r="H112" s="158"/>
      <c r="I112" s="158"/>
      <c r="J112" s="158"/>
      <c r="K112" s="158"/>
      <c r="L112" s="158"/>
      <c r="M112" s="158"/>
      <c r="N112" s="158"/>
      <c r="O112" s="158"/>
      <c r="P112" s="158"/>
      <c r="Q112" s="158"/>
      <c r="R112" s="158"/>
      <c r="S112" s="158"/>
    </row>
    <row r="113" spans="1:19" ht="12.75">
      <c r="A113" s="158"/>
      <c r="B113" s="168"/>
      <c r="C113" s="158"/>
      <c r="D113" s="158"/>
      <c r="E113" s="169"/>
      <c r="F113" s="158"/>
      <c r="G113" s="158"/>
      <c r="H113" s="158"/>
      <c r="I113" s="158"/>
      <c r="J113" s="158"/>
      <c r="K113" s="158"/>
      <c r="L113" s="158"/>
      <c r="M113" s="158"/>
      <c r="N113" s="158"/>
      <c r="O113" s="158"/>
      <c r="P113" s="158"/>
      <c r="Q113" s="158"/>
      <c r="R113" s="158"/>
      <c r="S113" s="158"/>
    </row>
    <row r="114" spans="1:19" ht="12.75">
      <c r="A114" s="158"/>
      <c r="B114" s="168"/>
      <c r="C114" s="158"/>
      <c r="D114" s="158"/>
      <c r="E114" s="169"/>
      <c r="F114" s="158"/>
      <c r="G114" s="158"/>
      <c r="H114" s="158"/>
      <c r="I114" s="158"/>
      <c r="J114" s="158"/>
      <c r="K114" s="158"/>
      <c r="L114" s="158"/>
      <c r="M114" s="158"/>
      <c r="N114" s="158"/>
      <c r="O114" s="158"/>
      <c r="P114" s="158"/>
      <c r="Q114" s="158"/>
      <c r="R114" s="158"/>
      <c r="S114" s="158"/>
    </row>
    <row r="115" spans="1:19" ht="12.75">
      <c r="A115" s="158"/>
      <c r="B115" s="168"/>
      <c r="C115" s="158"/>
      <c r="D115" s="158"/>
      <c r="E115" s="169"/>
      <c r="F115" s="158"/>
      <c r="G115" s="158"/>
      <c r="H115" s="158"/>
      <c r="I115" s="158"/>
      <c r="J115" s="158"/>
      <c r="K115" s="158"/>
      <c r="L115" s="158"/>
      <c r="M115" s="158"/>
      <c r="N115" s="158"/>
      <c r="O115" s="158"/>
      <c r="P115" s="158"/>
      <c r="Q115" s="158"/>
      <c r="R115" s="158"/>
      <c r="S115" s="158"/>
    </row>
    <row r="116" spans="1:19" ht="12.75">
      <c r="A116" s="158"/>
      <c r="B116" s="168"/>
      <c r="C116" s="158"/>
      <c r="D116" s="158"/>
      <c r="E116" s="169"/>
      <c r="F116" s="158"/>
      <c r="G116" s="158"/>
      <c r="H116" s="158"/>
      <c r="I116" s="158"/>
      <c r="J116" s="158"/>
      <c r="K116" s="158"/>
      <c r="L116" s="158"/>
      <c r="M116" s="158"/>
      <c r="N116" s="158"/>
      <c r="O116" s="158"/>
      <c r="P116" s="158"/>
      <c r="Q116" s="158"/>
      <c r="R116" s="158"/>
      <c r="S116" s="158"/>
    </row>
    <row r="117" spans="1:19" ht="12.75">
      <c r="A117" s="158"/>
      <c r="B117" s="168"/>
      <c r="C117" s="158"/>
      <c r="D117" s="158"/>
      <c r="E117" s="169"/>
      <c r="F117" s="158"/>
      <c r="G117" s="158"/>
      <c r="H117" s="158"/>
      <c r="I117" s="158"/>
      <c r="J117" s="158"/>
      <c r="K117" s="158"/>
      <c r="L117" s="158"/>
      <c r="M117" s="158"/>
      <c r="N117" s="158"/>
      <c r="O117" s="158"/>
      <c r="P117" s="158"/>
      <c r="Q117" s="158"/>
      <c r="R117" s="158"/>
      <c r="S117" s="158"/>
    </row>
    <row r="118" spans="1:19" ht="12.75">
      <c r="A118" s="158"/>
      <c r="B118" s="168"/>
      <c r="C118" s="158"/>
      <c r="D118" s="158"/>
      <c r="E118" s="169"/>
      <c r="F118" s="158"/>
      <c r="G118" s="158"/>
      <c r="H118" s="158"/>
      <c r="I118" s="158"/>
      <c r="J118" s="158"/>
      <c r="K118" s="158"/>
      <c r="L118" s="158"/>
      <c r="M118" s="158"/>
      <c r="N118" s="158"/>
      <c r="O118" s="158"/>
      <c r="P118" s="158"/>
      <c r="Q118" s="158"/>
      <c r="R118" s="158"/>
      <c r="S118" s="158"/>
    </row>
    <row r="119" spans="1:19" ht="12.75">
      <c r="A119" s="158"/>
      <c r="B119" s="168"/>
      <c r="C119" s="158"/>
      <c r="D119" s="158"/>
      <c r="E119" s="169"/>
      <c r="F119" s="158"/>
      <c r="G119" s="158"/>
      <c r="H119" s="158"/>
      <c r="I119" s="158"/>
      <c r="J119" s="158"/>
      <c r="K119" s="158"/>
      <c r="L119" s="158"/>
      <c r="M119" s="158"/>
      <c r="N119" s="158"/>
      <c r="O119" s="158"/>
      <c r="P119" s="158"/>
      <c r="Q119" s="158"/>
      <c r="R119" s="158"/>
      <c r="S119" s="158"/>
    </row>
    <row r="120" spans="1:19" ht="12.75">
      <c r="A120" s="158"/>
      <c r="B120" s="168"/>
      <c r="C120" s="158"/>
      <c r="D120" s="158"/>
      <c r="E120" s="169"/>
      <c r="F120" s="158"/>
      <c r="G120" s="158"/>
      <c r="H120" s="158"/>
      <c r="I120" s="158"/>
      <c r="J120" s="158"/>
      <c r="K120" s="158"/>
      <c r="L120" s="158"/>
      <c r="M120" s="158"/>
      <c r="N120" s="158"/>
      <c r="O120" s="158"/>
      <c r="P120" s="158"/>
      <c r="Q120" s="158"/>
      <c r="R120" s="158"/>
      <c r="S120" s="158"/>
    </row>
    <row r="121" spans="1:19" ht="12.75">
      <c r="A121" s="158"/>
      <c r="B121" s="168"/>
      <c r="C121" s="158"/>
      <c r="D121" s="158"/>
      <c r="E121" s="169"/>
      <c r="F121" s="158"/>
      <c r="G121" s="158"/>
      <c r="H121" s="158"/>
      <c r="I121" s="158"/>
      <c r="J121" s="158"/>
      <c r="K121" s="158"/>
      <c r="L121" s="158"/>
      <c r="M121" s="158"/>
      <c r="N121" s="158"/>
      <c r="O121" s="158"/>
      <c r="P121" s="158"/>
      <c r="Q121" s="158"/>
      <c r="R121" s="158"/>
      <c r="S121" s="158"/>
    </row>
    <row r="122" spans="1:19" ht="12.75">
      <c r="A122" s="158"/>
      <c r="B122" s="168"/>
      <c r="C122" s="158"/>
      <c r="D122" s="158"/>
      <c r="E122" s="169"/>
      <c r="F122" s="158"/>
      <c r="G122" s="158"/>
      <c r="H122" s="158"/>
      <c r="I122" s="158"/>
      <c r="J122" s="158"/>
      <c r="K122" s="158"/>
      <c r="L122" s="158"/>
      <c r="M122" s="158"/>
      <c r="N122" s="158"/>
      <c r="O122" s="158"/>
      <c r="P122" s="158"/>
      <c r="Q122" s="158"/>
      <c r="R122" s="158"/>
      <c r="S122" s="158"/>
    </row>
    <row r="123" spans="1:19" ht="12.75">
      <c r="A123" s="158"/>
      <c r="B123" s="168"/>
      <c r="C123" s="158"/>
      <c r="D123" s="158"/>
      <c r="E123" s="169"/>
      <c r="F123" s="158"/>
      <c r="G123" s="158"/>
      <c r="H123" s="158"/>
      <c r="I123" s="158"/>
      <c r="J123" s="158"/>
      <c r="K123" s="158"/>
      <c r="L123" s="158"/>
      <c r="M123" s="158"/>
      <c r="N123" s="158"/>
      <c r="O123" s="158"/>
      <c r="P123" s="158"/>
      <c r="Q123" s="158"/>
      <c r="R123" s="158"/>
      <c r="S123" s="158"/>
    </row>
    <row r="124" spans="1:19" ht="12.75">
      <c r="A124" s="158"/>
      <c r="B124" s="168"/>
      <c r="C124" s="158"/>
      <c r="D124" s="158"/>
      <c r="E124" s="169"/>
      <c r="F124" s="158"/>
      <c r="G124" s="158"/>
      <c r="H124" s="158"/>
      <c r="I124" s="158"/>
      <c r="J124" s="158"/>
      <c r="K124" s="158"/>
      <c r="L124" s="158"/>
      <c r="M124" s="158"/>
      <c r="N124" s="158"/>
      <c r="O124" s="158"/>
      <c r="P124" s="158"/>
      <c r="Q124" s="158"/>
      <c r="R124" s="158"/>
      <c r="S124" s="158"/>
    </row>
    <row r="125" spans="1:19" ht="12.75">
      <c r="A125" s="158"/>
      <c r="B125" s="168"/>
      <c r="C125" s="158"/>
      <c r="D125" s="158"/>
      <c r="E125" s="169"/>
      <c r="F125" s="158"/>
      <c r="G125" s="158"/>
      <c r="H125" s="158"/>
      <c r="I125" s="158"/>
      <c r="J125" s="158"/>
      <c r="K125" s="158"/>
      <c r="L125" s="158"/>
      <c r="M125" s="158"/>
      <c r="N125" s="158"/>
      <c r="O125" s="158"/>
      <c r="P125" s="158"/>
      <c r="Q125" s="158"/>
      <c r="R125" s="158"/>
      <c r="S125" s="158"/>
    </row>
    <row r="126" spans="1:19" ht="12.75">
      <c r="A126" s="158"/>
      <c r="B126" s="168"/>
      <c r="C126" s="158"/>
      <c r="D126" s="158"/>
      <c r="E126" s="169"/>
      <c r="F126" s="158"/>
      <c r="G126" s="158"/>
      <c r="H126" s="158"/>
      <c r="I126" s="158"/>
      <c r="J126" s="158"/>
      <c r="K126" s="158"/>
      <c r="L126" s="158"/>
      <c r="M126" s="158"/>
      <c r="N126" s="158"/>
      <c r="O126" s="158"/>
      <c r="P126" s="158"/>
      <c r="Q126" s="158"/>
      <c r="R126" s="158"/>
      <c r="S126" s="158"/>
    </row>
    <row r="127" spans="1:19" ht="12.75">
      <c r="A127" s="158"/>
      <c r="B127" s="168"/>
      <c r="C127" s="158"/>
      <c r="D127" s="158"/>
      <c r="E127" s="169"/>
      <c r="F127" s="158"/>
      <c r="G127" s="158"/>
      <c r="H127" s="158"/>
      <c r="I127" s="158"/>
      <c r="J127" s="158"/>
      <c r="K127" s="158"/>
      <c r="L127" s="158"/>
      <c r="M127" s="158"/>
      <c r="N127" s="158"/>
      <c r="O127" s="158"/>
      <c r="P127" s="158"/>
      <c r="Q127" s="158"/>
      <c r="R127" s="158"/>
      <c r="S127" s="158"/>
    </row>
    <row r="128" spans="1:19" ht="12.75">
      <c r="A128" s="158"/>
      <c r="B128" s="168"/>
      <c r="C128" s="158"/>
      <c r="D128" s="158"/>
      <c r="E128" s="169"/>
      <c r="F128" s="158"/>
      <c r="G128" s="158"/>
      <c r="H128" s="158"/>
      <c r="I128" s="158"/>
      <c r="J128" s="158"/>
      <c r="K128" s="158"/>
      <c r="L128" s="158"/>
      <c r="M128" s="158"/>
      <c r="N128" s="158"/>
      <c r="O128" s="158"/>
      <c r="P128" s="158"/>
      <c r="Q128" s="158"/>
      <c r="R128" s="158"/>
      <c r="S128" s="158"/>
    </row>
    <row r="129" spans="1:19" ht="12.75">
      <c r="A129" s="158"/>
      <c r="B129" s="168"/>
      <c r="C129" s="158"/>
      <c r="D129" s="158"/>
      <c r="E129" s="169"/>
      <c r="F129" s="158"/>
      <c r="G129" s="158"/>
      <c r="H129" s="158"/>
      <c r="I129" s="158"/>
      <c r="J129" s="158"/>
      <c r="K129" s="158"/>
      <c r="L129" s="158"/>
      <c r="M129" s="158"/>
      <c r="N129" s="158"/>
      <c r="O129" s="158"/>
      <c r="P129" s="158"/>
      <c r="Q129" s="158"/>
      <c r="R129" s="158"/>
      <c r="S129" s="158"/>
    </row>
    <row r="130" spans="1:19" ht="12.75">
      <c r="A130" s="158"/>
      <c r="B130" s="168"/>
      <c r="C130" s="158"/>
      <c r="D130" s="158"/>
      <c r="E130" s="169"/>
      <c r="F130" s="158"/>
      <c r="G130" s="158"/>
      <c r="H130" s="158"/>
      <c r="I130" s="158"/>
      <c r="J130" s="158"/>
      <c r="K130" s="158"/>
      <c r="L130" s="158"/>
      <c r="M130" s="158"/>
      <c r="N130" s="158"/>
      <c r="O130" s="158"/>
      <c r="P130" s="158"/>
      <c r="Q130" s="158"/>
      <c r="R130" s="158"/>
      <c r="S130" s="158"/>
    </row>
    <row r="131" spans="1:19" ht="12.75">
      <c r="A131" s="158"/>
      <c r="B131" s="168"/>
      <c r="C131" s="158"/>
      <c r="D131" s="158"/>
      <c r="E131" s="169"/>
      <c r="F131" s="158"/>
      <c r="G131" s="158"/>
      <c r="H131" s="158"/>
      <c r="I131" s="158"/>
      <c r="J131" s="158"/>
      <c r="K131" s="158"/>
      <c r="L131" s="158"/>
      <c r="M131" s="158"/>
      <c r="N131" s="158"/>
      <c r="O131" s="158"/>
      <c r="P131" s="158"/>
      <c r="Q131" s="158"/>
      <c r="R131" s="158"/>
      <c r="S131" s="158"/>
    </row>
    <row r="132" spans="1:19" ht="12.75">
      <c r="A132" s="158"/>
      <c r="B132" s="168"/>
      <c r="C132" s="158"/>
      <c r="D132" s="158"/>
      <c r="E132" s="169"/>
      <c r="F132" s="158"/>
      <c r="G132" s="158"/>
      <c r="H132" s="158"/>
      <c r="I132" s="158"/>
      <c r="J132" s="158"/>
      <c r="K132" s="158"/>
      <c r="L132" s="158"/>
      <c r="M132" s="158"/>
      <c r="N132" s="158"/>
      <c r="O132" s="158"/>
      <c r="P132" s="158"/>
      <c r="Q132" s="158"/>
      <c r="R132" s="158"/>
      <c r="S132" s="158"/>
    </row>
    <row r="133" spans="1:19" ht="12.75">
      <c r="A133" s="158"/>
      <c r="B133" s="168"/>
      <c r="C133" s="158"/>
      <c r="D133" s="158"/>
      <c r="E133" s="169"/>
      <c r="F133" s="158"/>
      <c r="G133" s="158"/>
      <c r="H133" s="158"/>
      <c r="I133" s="158"/>
      <c r="J133" s="158"/>
      <c r="K133" s="158"/>
      <c r="L133" s="158"/>
      <c r="M133" s="158"/>
      <c r="N133" s="158"/>
      <c r="O133" s="158"/>
      <c r="P133" s="158"/>
      <c r="Q133" s="158"/>
      <c r="R133" s="158"/>
      <c r="S133" s="158"/>
    </row>
    <row r="134" spans="1:19" ht="12.75">
      <c r="A134" s="158"/>
      <c r="B134" s="168"/>
      <c r="C134" s="158"/>
      <c r="D134" s="158"/>
      <c r="E134" s="169"/>
      <c r="F134" s="158"/>
      <c r="G134" s="158"/>
      <c r="H134" s="158"/>
      <c r="I134" s="158"/>
      <c r="J134" s="158"/>
      <c r="K134" s="158"/>
      <c r="L134" s="158"/>
      <c r="M134" s="158"/>
      <c r="N134" s="158"/>
      <c r="O134" s="158"/>
      <c r="P134" s="158"/>
      <c r="Q134" s="158"/>
      <c r="R134" s="158"/>
      <c r="S134" s="158"/>
    </row>
    <row r="135" spans="1:19" ht="12.75">
      <c r="A135" s="158"/>
      <c r="B135" s="168"/>
      <c r="C135" s="158"/>
      <c r="D135" s="158"/>
      <c r="E135" s="169"/>
      <c r="F135" s="158"/>
      <c r="G135" s="158"/>
      <c r="H135" s="158"/>
      <c r="I135" s="158"/>
      <c r="J135" s="158"/>
      <c r="K135" s="158"/>
      <c r="L135" s="158"/>
      <c r="M135" s="158"/>
      <c r="N135" s="158"/>
      <c r="O135" s="158"/>
      <c r="P135" s="158"/>
      <c r="Q135" s="158"/>
      <c r="R135" s="158"/>
      <c r="S135" s="158"/>
    </row>
    <row r="136" spans="1:19" ht="12.75">
      <c r="A136" s="158"/>
      <c r="B136" s="168"/>
      <c r="C136" s="158"/>
      <c r="D136" s="158"/>
      <c r="E136" s="169"/>
      <c r="F136" s="158"/>
      <c r="G136" s="158"/>
      <c r="H136" s="158"/>
      <c r="I136" s="158"/>
      <c r="J136" s="158"/>
      <c r="K136" s="158"/>
      <c r="L136" s="158"/>
      <c r="M136" s="158"/>
      <c r="N136" s="158"/>
      <c r="O136" s="158"/>
      <c r="P136" s="158"/>
      <c r="Q136" s="158"/>
      <c r="R136" s="158"/>
      <c r="S136" s="158"/>
    </row>
    <row r="137" spans="1:19" ht="12.75">
      <c r="A137" s="158"/>
      <c r="B137" s="168"/>
      <c r="C137" s="158"/>
      <c r="D137" s="158"/>
      <c r="E137" s="169"/>
      <c r="F137" s="158"/>
      <c r="G137" s="158"/>
      <c r="H137" s="158"/>
      <c r="I137" s="158"/>
      <c r="J137" s="158"/>
      <c r="K137" s="158"/>
      <c r="L137" s="158"/>
      <c r="M137" s="158"/>
      <c r="N137" s="158"/>
      <c r="O137" s="158"/>
      <c r="P137" s="158"/>
      <c r="Q137" s="158"/>
      <c r="R137" s="158"/>
      <c r="S137" s="158"/>
    </row>
    <row r="138" spans="1:19" ht="12.75">
      <c r="A138" s="158"/>
      <c r="B138" s="168"/>
      <c r="C138" s="158"/>
      <c r="D138" s="158"/>
      <c r="E138" s="169"/>
      <c r="F138" s="158"/>
      <c r="G138" s="158"/>
      <c r="H138" s="158"/>
      <c r="I138" s="158"/>
      <c r="J138" s="158"/>
      <c r="K138" s="158"/>
      <c r="L138" s="158"/>
      <c r="M138" s="158"/>
      <c r="N138" s="158"/>
      <c r="O138" s="158"/>
      <c r="P138" s="158"/>
      <c r="Q138" s="158"/>
      <c r="R138" s="158"/>
      <c r="S138" s="158"/>
    </row>
    <row r="139" spans="1:19" ht="12.75">
      <c r="A139" s="158"/>
      <c r="B139" s="168"/>
      <c r="C139" s="158"/>
      <c r="D139" s="158"/>
      <c r="E139" s="169"/>
      <c r="F139" s="158"/>
      <c r="G139" s="158"/>
      <c r="H139" s="158"/>
      <c r="I139" s="158"/>
      <c r="J139" s="158"/>
      <c r="K139" s="158"/>
      <c r="L139" s="158"/>
      <c r="M139" s="158"/>
      <c r="N139" s="158"/>
      <c r="O139" s="158"/>
      <c r="P139" s="158"/>
      <c r="Q139" s="158"/>
      <c r="R139" s="158"/>
      <c r="S139" s="158"/>
    </row>
    <row r="140" spans="1:19" ht="12.75">
      <c r="A140" s="158"/>
      <c r="B140" s="168"/>
      <c r="C140" s="158"/>
      <c r="D140" s="158"/>
      <c r="E140" s="169"/>
      <c r="F140" s="158"/>
      <c r="G140" s="158"/>
      <c r="H140" s="158"/>
      <c r="I140" s="158"/>
      <c r="J140" s="158"/>
      <c r="K140" s="158"/>
      <c r="L140" s="158"/>
      <c r="M140" s="158"/>
      <c r="N140" s="158"/>
      <c r="O140" s="158"/>
      <c r="P140" s="158"/>
      <c r="Q140" s="158"/>
      <c r="R140" s="158"/>
      <c r="S140" s="158"/>
    </row>
    <row r="141" spans="1:19" ht="12.75">
      <c r="A141" s="158"/>
      <c r="B141" s="168"/>
      <c r="C141" s="158"/>
      <c r="D141" s="158"/>
      <c r="E141" s="169"/>
      <c r="F141" s="158"/>
      <c r="G141" s="158"/>
      <c r="H141" s="158"/>
      <c r="I141" s="158"/>
      <c r="J141" s="158"/>
      <c r="K141" s="158"/>
      <c r="L141" s="158"/>
      <c r="M141" s="158"/>
      <c r="N141" s="158"/>
      <c r="O141" s="158"/>
      <c r="P141" s="158"/>
      <c r="Q141" s="158"/>
      <c r="R141" s="158"/>
      <c r="S141" s="158"/>
    </row>
    <row r="142" spans="1:19" ht="12.75">
      <c r="A142" s="158"/>
      <c r="B142" s="168"/>
      <c r="C142" s="158"/>
      <c r="D142" s="158"/>
      <c r="E142" s="169"/>
      <c r="F142" s="158"/>
      <c r="G142" s="158"/>
      <c r="H142" s="158"/>
      <c r="I142" s="158"/>
      <c r="J142" s="158"/>
      <c r="K142" s="158"/>
      <c r="L142" s="158"/>
      <c r="M142" s="158"/>
      <c r="N142" s="158"/>
      <c r="O142" s="158"/>
      <c r="P142" s="158"/>
      <c r="Q142" s="158"/>
      <c r="R142" s="158"/>
      <c r="S142" s="158"/>
    </row>
    <row r="143" spans="1:19" ht="12.75">
      <c r="A143" s="158"/>
      <c r="B143" s="168"/>
      <c r="C143" s="158"/>
      <c r="D143" s="158"/>
      <c r="E143" s="169"/>
      <c r="F143" s="158"/>
      <c r="G143" s="158"/>
      <c r="H143" s="158"/>
      <c r="I143" s="158"/>
      <c r="J143" s="158"/>
      <c r="K143" s="158"/>
      <c r="L143" s="158"/>
      <c r="M143" s="158"/>
      <c r="N143" s="158"/>
      <c r="O143" s="158"/>
      <c r="P143" s="158"/>
      <c r="Q143" s="158"/>
      <c r="R143" s="158"/>
      <c r="S143" s="158"/>
    </row>
    <row r="144" spans="1:19" ht="12.75">
      <c r="A144" s="158"/>
      <c r="B144" s="168"/>
      <c r="C144" s="158"/>
      <c r="D144" s="158"/>
      <c r="E144" s="169"/>
      <c r="F144" s="158"/>
      <c r="G144" s="158"/>
      <c r="H144" s="158"/>
      <c r="I144" s="158"/>
      <c r="J144" s="158"/>
      <c r="K144" s="158"/>
      <c r="L144" s="158"/>
      <c r="M144" s="158"/>
      <c r="N144" s="158"/>
      <c r="O144" s="158"/>
      <c r="P144" s="158"/>
      <c r="Q144" s="158"/>
      <c r="R144" s="158"/>
      <c r="S144" s="158"/>
    </row>
    <row r="145" spans="1:19" ht="12.75">
      <c r="A145" s="158"/>
      <c r="B145" s="168"/>
      <c r="C145" s="158"/>
      <c r="D145" s="158"/>
      <c r="E145" s="169"/>
      <c r="F145" s="158"/>
      <c r="G145" s="158"/>
      <c r="H145" s="158"/>
      <c r="I145" s="158"/>
      <c r="J145" s="158"/>
      <c r="K145" s="158"/>
      <c r="L145" s="158"/>
      <c r="M145" s="158"/>
      <c r="N145" s="158"/>
      <c r="O145" s="158"/>
      <c r="P145" s="158"/>
      <c r="Q145" s="158"/>
      <c r="R145" s="158"/>
      <c r="S145" s="158"/>
    </row>
    <row r="146" spans="1:19" ht="12.75">
      <c r="A146" s="158"/>
      <c r="B146" s="168"/>
      <c r="C146" s="158"/>
      <c r="D146" s="158"/>
      <c r="E146" s="169"/>
      <c r="F146" s="158"/>
      <c r="G146" s="158"/>
      <c r="H146" s="158"/>
      <c r="I146" s="158"/>
      <c r="J146" s="158"/>
      <c r="K146" s="158"/>
      <c r="L146" s="158"/>
      <c r="M146" s="158"/>
      <c r="N146" s="158"/>
      <c r="O146" s="158"/>
      <c r="P146" s="158"/>
      <c r="Q146" s="158"/>
      <c r="R146" s="158"/>
      <c r="S146" s="158"/>
    </row>
    <row r="147" spans="1:19" ht="12.75">
      <c r="A147" s="158"/>
      <c r="B147" s="168"/>
      <c r="C147" s="158"/>
      <c r="D147" s="158"/>
      <c r="E147" s="169"/>
      <c r="F147" s="158"/>
      <c r="G147" s="158"/>
      <c r="H147" s="158"/>
      <c r="I147" s="158"/>
      <c r="J147" s="158"/>
      <c r="K147" s="158"/>
      <c r="L147" s="158"/>
      <c r="M147" s="158"/>
      <c r="N147" s="158"/>
      <c r="O147" s="158"/>
      <c r="P147" s="158"/>
      <c r="Q147" s="158"/>
      <c r="R147" s="158"/>
      <c r="S147" s="158"/>
    </row>
    <row r="148" spans="1:19" ht="12.75">
      <c r="A148" s="158"/>
      <c r="B148" s="168"/>
      <c r="C148" s="158"/>
      <c r="D148" s="158"/>
      <c r="E148" s="169"/>
      <c r="F148" s="158"/>
      <c r="G148" s="158"/>
      <c r="H148" s="158"/>
      <c r="I148" s="158"/>
      <c r="J148" s="158"/>
      <c r="K148" s="158"/>
      <c r="L148" s="158"/>
      <c r="M148" s="158"/>
      <c r="N148" s="158"/>
      <c r="O148" s="158"/>
      <c r="P148" s="158"/>
      <c r="Q148" s="158"/>
      <c r="R148" s="158"/>
      <c r="S148" s="158"/>
    </row>
    <row r="149" spans="1:19" ht="12.75">
      <c r="A149" s="158"/>
      <c r="B149" s="168"/>
      <c r="C149" s="158"/>
      <c r="D149" s="158"/>
      <c r="E149" s="169"/>
      <c r="F149" s="158"/>
      <c r="G149" s="158"/>
      <c r="H149" s="158"/>
      <c r="I149" s="158"/>
      <c r="J149" s="158"/>
      <c r="K149" s="158"/>
      <c r="L149" s="158"/>
      <c r="M149" s="158"/>
      <c r="N149" s="158"/>
      <c r="O149" s="158"/>
      <c r="P149" s="158"/>
      <c r="Q149" s="158"/>
      <c r="R149" s="158"/>
      <c r="S149" s="158"/>
    </row>
    <row r="150" spans="1:19" ht="12.75">
      <c r="A150" s="158"/>
      <c r="B150" s="168"/>
      <c r="C150" s="158"/>
      <c r="D150" s="158"/>
      <c r="E150" s="169"/>
      <c r="F150" s="158"/>
      <c r="G150" s="158"/>
      <c r="H150" s="158"/>
      <c r="I150" s="158"/>
      <c r="J150" s="158"/>
      <c r="K150" s="158"/>
      <c r="L150" s="158"/>
      <c r="M150" s="158"/>
      <c r="N150" s="158"/>
      <c r="O150" s="158"/>
      <c r="P150" s="158"/>
      <c r="Q150" s="158"/>
      <c r="R150" s="158"/>
      <c r="S150" s="158"/>
    </row>
    <row r="151" spans="1:19" ht="12.75">
      <c r="A151" s="158"/>
      <c r="B151" s="168"/>
      <c r="C151" s="158"/>
      <c r="D151" s="158"/>
      <c r="E151" s="169"/>
      <c r="F151" s="158"/>
      <c r="G151" s="158"/>
      <c r="H151" s="158"/>
      <c r="I151" s="158"/>
      <c r="J151" s="158"/>
      <c r="K151" s="158"/>
      <c r="L151" s="158"/>
      <c r="M151" s="158"/>
      <c r="N151" s="158"/>
      <c r="O151" s="158"/>
      <c r="P151" s="158"/>
      <c r="Q151" s="158"/>
      <c r="R151" s="158"/>
      <c r="S151" s="158"/>
    </row>
    <row r="152" spans="1:19" ht="12.75">
      <c r="A152" s="158"/>
      <c r="B152" s="168"/>
      <c r="C152" s="158"/>
      <c r="D152" s="158"/>
      <c r="E152" s="169"/>
      <c r="F152" s="158"/>
      <c r="G152" s="158"/>
      <c r="H152" s="158"/>
      <c r="I152" s="158"/>
      <c r="J152" s="158"/>
      <c r="K152" s="158"/>
      <c r="L152" s="158"/>
      <c r="M152" s="158"/>
      <c r="N152" s="158"/>
      <c r="O152" s="158"/>
      <c r="P152" s="158"/>
      <c r="Q152" s="158"/>
      <c r="R152" s="158"/>
      <c r="S152" s="158"/>
    </row>
    <row r="153" spans="1:19" ht="12.75">
      <c r="A153" s="158"/>
      <c r="B153" s="168"/>
      <c r="C153" s="158"/>
      <c r="D153" s="158"/>
      <c r="E153" s="169"/>
      <c r="F153" s="158"/>
      <c r="G153" s="158"/>
      <c r="H153" s="158"/>
      <c r="I153" s="158"/>
      <c r="J153" s="158"/>
      <c r="K153" s="158"/>
      <c r="L153" s="158"/>
      <c r="M153" s="158"/>
      <c r="N153" s="158"/>
      <c r="O153" s="158"/>
      <c r="P153" s="158"/>
      <c r="Q153" s="158"/>
      <c r="R153" s="158"/>
      <c r="S153" s="158"/>
    </row>
    <row r="154" spans="1:13" ht="12.75">
      <c r="A154" s="158"/>
      <c r="B154" s="168"/>
      <c r="C154" s="158"/>
      <c r="D154" s="158"/>
      <c r="E154" s="169"/>
      <c r="F154" s="158"/>
      <c r="G154" s="158"/>
      <c r="H154" s="158"/>
      <c r="I154" s="158"/>
      <c r="J154" s="158"/>
      <c r="K154" s="158"/>
      <c r="L154" s="158"/>
      <c r="M154" s="158"/>
    </row>
    <row r="155" spans="1:13" ht="12.75">
      <c r="A155" s="158"/>
      <c r="B155" s="168"/>
      <c r="C155" s="158"/>
      <c r="D155" s="158"/>
      <c r="E155" s="169"/>
      <c r="F155" s="158"/>
      <c r="G155" s="158"/>
      <c r="H155" s="158"/>
      <c r="I155" s="158"/>
      <c r="J155" s="158"/>
      <c r="K155" s="158"/>
      <c r="L155" s="158"/>
      <c r="M155" s="158"/>
    </row>
    <row r="156" spans="1:13" ht="12.75">
      <c r="A156" s="158"/>
      <c r="B156" s="168"/>
      <c r="C156" s="158"/>
      <c r="D156" s="158"/>
      <c r="E156" s="169"/>
      <c r="F156" s="158"/>
      <c r="G156" s="158"/>
      <c r="H156" s="158"/>
      <c r="I156" s="158"/>
      <c r="J156" s="158"/>
      <c r="K156" s="158"/>
      <c r="L156" s="158"/>
      <c r="M156" s="158"/>
    </row>
    <row r="157" spans="1:13" ht="12.75">
      <c r="A157" s="158"/>
      <c r="B157" s="168"/>
      <c r="C157" s="158"/>
      <c r="D157" s="158"/>
      <c r="E157" s="169"/>
      <c r="F157" s="158"/>
      <c r="G157" s="158"/>
      <c r="H157" s="158"/>
      <c r="I157" s="158"/>
      <c r="J157" s="158"/>
      <c r="K157" s="158"/>
      <c r="L157" s="158"/>
      <c r="M157" s="158"/>
    </row>
    <row r="158" spans="1:13" ht="12.75">
      <c r="A158" s="158"/>
      <c r="B158" s="168"/>
      <c r="C158" s="158"/>
      <c r="D158" s="158"/>
      <c r="E158" s="169"/>
      <c r="F158" s="158"/>
      <c r="G158" s="158"/>
      <c r="H158" s="158"/>
      <c r="I158" s="158"/>
      <c r="J158" s="158"/>
      <c r="K158" s="158"/>
      <c r="L158" s="158"/>
      <c r="M158" s="158"/>
    </row>
    <row r="159" spans="1:13" ht="12.75">
      <c r="A159" s="158"/>
      <c r="B159" s="168"/>
      <c r="C159" s="158"/>
      <c r="D159" s="158"/>
      <c r="E159" s="169"/>
      <c r="F159" s="158"/>
      <c r="G159" s="158"/>
      <c r="H159" s="158"/>
      <c r="I159" s="158"/>
      <c r="J159" s="158"/>
      <c r="K159" s="158"/>
      <c r="L159" s="158"/>
      <c r="M159" s="158"/>
    </row>
    <row r="160" spans="1:13" ht="12.75">
      <c r="A160" s="158"/>
      <c r="B160" s="168"/>
      <c r="C160" s="158"/>
      <c r="D160" s="158"/>
      <c r="E160" s="169"/>
      <c r="F160" s="158"/>
      <c r="G160" s="158"/>
      <c r="H160" s="158"/>
      <c r="I160" s="158"/>
      <c r="J160" s="158"/>
      <c r="K160" s="158"/>
      <c r="L160" s="158"/>
      <c r="M160" s="158"/>
    </row>
    <row r="161" spans="1:13" ht="12.75">
      <c r="A161" s="158"/>
      <c r="B161" s="168"/>
      <c r="C161" s="158"/>
      <c r="D161" s="158"/>
      <c r="E161" s="169"/>
      <c r="F161" s="158"/>
      <c r="G161" s="158"/>
      <c r="H161" s="158"/>
      <c r="I161" s="158"/>
      <c r="J161" s="158"/>
      <c r="K161" s="158"/>
      <c r="L161" s="158"/>
      <c r="M161" s="158"/>
    </row>
    <row r="162" spans="1:13" ht="12.75">
      <c r="A162" s="158"/>
      <c r="B162" s="168"/>
      <c r="C162" s="158"/>
      <c r="D162" s="158"/>
      <c r="E162" s="169"/>
      <c r="F162" s="158"/>
      <c r="G162" s="158"/>
      <c r="H162" s="158"/>
      <c r="I162" s="158"/>
      <c r="J162" s="158"/>
      <c r="K162" s="158"/>
      <c r="L162" s="158"/>
      <c r="M162" s="158"/>
    </row>
    <row r="163" spans="1:13" ht="12.75">
      <c r="A163" s="158"/>
      <c r="B163" s="168"/>
      <c r="C163" s="158"/>
      <c r="D163" s="158"/>
      <c r="E163" s="169"/>
      <c r="F163" s="158"/>
      <c r="G163" s="158"/>
      <c r="H163" s="158"/>
      <c r="I163" s="158"/>
      <c r="J163" s="158"/>
      <c r="K163" s="158"/>
      <c r="L163" s="158"/>
      <c r="M163" s="158"/>
    </row>
    <row r="164" spans="1:13" ht="12.75">
      <c r="A164" s="158"/>
      <c r="B164" s="168"/>
      <c r="C164" s="158"/>
      <c r="D164" s="158"/>
      <c r="E164" s="169"/>
      <c r="F164" s="158"/>
      <c r="G164" s="158"/>
      <c r="H164" s="158"/>
      <c r="I164" s="158"/>
      <c r="J164" s="158"/>
      <c r="K164" s="158"/>
      <c r="L164" s="158"/>
      <c r="M164" s="158"/>
    </row>
    <row r="165" spans="1:13" ht="12.75">
      <c r="A165" s="158"/>
      <c r="B165" s="168"/>
      <c r="C165" s="158"/>
      <c r="D165" s="158"/>
      <c r="E165" s="169"/>
      <c r="F165" s="158"/>
      <c r="G165" s="158"/>
      <c r="H165" s="158"/>
      <c r="I165" s="158"/>
      <c r="J165" s="158"/>
      <c r="K165" s="158"/>
      <c r="L165" s="158"/>
      <c r="M165" s="158"/>
    </row>
    <row r="166" spans="1:13" ht="12.75">
      <c r="A166" s="158"/>
      <c r="B166" s="168"/>
      <c r="C166" s="158"/>
      <c r="D166" s="158"/>
      <c r="E166" s="169"/>
      <c r="F166" s="158"/>
      <c r="G166" s="158"/>
      <c r="H166" s="158"/>
      <c r="I166" s="158"/>
      <c r="J166" s="158"/>
      <c r="K166" s="158"/>
      <c r="L166" s="158"/>
      <c r="M166" s="158"/>
    </row>
    <row r="167" spans="1:13" ht="12.75">
      <c r="A167" s="158"/>
      <c r="B167" s="168"/>
      <c r="C167" s="158"/>
      <c r="D167" s="158"/>
      <c r="E167" s="169"/>
      <c r="F167" s="158"/>
      <c r="G167" s="158"/>
      <c r="H167" s="158"/>
      <c r="I167" s="158"/>
      <c r="J167" s="158"/>
      <c r="K167" s="158"/>
      <c r="L167" s="158"/>
      <c r="M167" s="158"/>
    </row>
    <row r="168" spans="1:13" ht="12.75">
      <c r="A168" s="158"/>
      <c r="B168" s="168"/>
      <c r="C168" s="158"/>
      <c r="D168" s="158"/>
      <c r="E168" s="169"/>
      <c r="F168" s="158"/>
      <c r="G168" s="158"/>
      <c r="H168" s="158"/>
      <c r="I168" s="158"/>
      <c r="J168" s="158"/>
      <c r="K168" s="158"/>
      <c r="L168" s="158"/>
      <c r="M168" s="158"/>
    </row>
    <row r="169" spans="1:13" ht="12.75">
      <c r="A169" s="158"/>
      <c r="B169" s="168"/>
      <c r="C169" s="158"/>
      <c r="D169" s="158"/>
      <c r="E169" s="169"/>
      <c r="F169" s="158"/>
      <c r="G169" s="158"/>
      <c r="H169" s="158"/>
      <c r="I169" s="158"/>
      <c r="J169" s="158"/>
      <c r="K169" s="158"/>
      <c r="L169" s="158"/>
      <c r="M169" s="158"/>
    </row>
    <row r="170" spans="1:13" ht="12.75">
      <c r="A170" s="158"/>
      <c r="B170" s="168"/>
      <c r="C170" s="158"/>
      <c r="D170" s="158"/>
      <c r="E170" s="169"/>
      <c r="F170" s="158"/>
      <c r="G170" s="158"/>
      <c r="H170" s="158"/>
      <c r="I170" s="158"/>
      <c r="J170" s="158"/>
      <c r="K170" s="158"/>
      <c r="L170" s="158"/>
      <c r="M170" s="158"/>
    </row>
    <row r="171" spans="1:13" ht="12.75">
      <c r="A171" s="158"/>
      <c r="B171" s="168"/>
      <c r="C171" s="158"/>
      <c r="D171" s="158"/>
      <c r="E171" s="169"/>
      <c r="F171" s="158"/>
      <c r="G171" s="158"/>
      <c r="H171" s="158"/>
      <c r="I171" s="158"/>
      <c r="J171" s="158"/>
      <c r="K171" s="158"/>
      <c r="L171" s="158"/>
      <c r="M171" s="158"/>
    </row>
    <row r="172" spans="1:13" ht="12.75">
      <c r="A172" s="158"/>
      <c r="B172" s="168"/>
      <c r="C172" s="158"/>
      <c r="D172" s="158"/>
      <c r="E172" s="169"/>
      <c r="F172" s="158"/>
      <c r="G172" s="158"/>
      <c r="H172" s="158"/>
      <c r="I172" s="158"/>
      <c r="J172" s="158"/>
      <c r="K172" s="158"/>
      <c r="L172" s="158"/>
      <c r="M172" s="158"/>
    </row>
    <row r="173" spans="1:13" ht="12.75">
      <c r="A173" s="158"/>
      <c r="B173" s="168"/>
      <c r="C173" s="158"/>
      <c r="D173" s="158"/>
      <c r="E173" s="169"/>
      <c r="F173" s="158"/>
      <c r="G173" s="158"/>
      <c r="H173" s="158"/>
      <c r="I173" s="158"/>
      <c r="J173" s="158"/>
      <c r="K173" s="158"/>
      <c r="L173" s="158"/>
      <c r="M173" s="158"/>
    </row>
    <row r="174" spans="1:13" ht="12.75">
      <c r="A174" s="158"/>
      <c r="B174" s="168"/>
      <c r="C174" s="158"/>
      <c r="D174" s="158"/>
      <c r="E174" s="169"/>
      <c r="F174" s="158"/>
      <c r="G174" s="158"/>
      <c r="H174" s="158"/>
      <c r="I174" s="158"/>
      <c r="J174" s="158"/>
      <c r="K174" s="158"/>
      <c r="L174" s="158"/>
      <c r="M174" s="158"/>
    </row>
    <row r="175" spans="1:13" ht="12.75">
      <c r="A175" s="158"/>
      <c r="B175" s="168"/>
      <c r="C175" s="158"/>
      <c r="D175" s="158"/>
      <c r="E175" s="169"/>
      <c r="F175" s="158"/>
      <c r="G175" s="158"/>
      <c r="H175" s="158"/>
      <c r="I175" s="158"/>
      <c r="J175" s="158"/>
      <c r="K175" s="158"/>
      <c r="L175" s="158"/>
      <c r="M175" s="158"/>
    </row>
    <row r="176" spans="1:13" ht="12.75">
      <c r="A176" s="158"/>
      <c r="B176" s="168"/>
      <c r="C176" s="158"/>
      <c r="D176" s="158"/>
      <c r="E176" s="169"/>
      <c r="F176" s="158"/>
      <c r="G176" s="158"/>
      <c r="H176" s="158"/>
      <c r="I176" s="158"/>
      <c r="J176" s="158"/>
      <c r="K176" s="158"/>
      <c r="L176" s="158"/>
      <c r="M176" s="158"/>
    </row>
    <row r="177" spans="1:13" ht="12.75">
      <c r="A177" s="158"/>
      <c r="B177" s="168"/>
      <c r="C177" s="158"/>
      <c r="D177" s="158"/>
      <c r="E177" s="169"/>
      <c r="F177" s="158"/>
      <c r="G177" s="158"/>
      <c r="H177" s="158"/>
      <c r="I177" s="158"/>
      <c r="J177" s="158"/>
      <c r="K177" s="158"/>
      <c r="L177" s="158"/>
      <c r="M177" s="158"/>
    </row>
    <row r="178" spans="1:13" ht="12.75">
      <c r="A178" s="158"/>
      <c r="B178" s="168"/>
      <c r="C178" s="158"/>
      <c r="D178" s="158"/>
      <c r="E178" s="169"/>
      <c r="F178" s="158"/>
      <c r="G178" s="158"/>
      <c r="H178" s="158"/>
      <c r="I178" s="158"/>
      <c r="J178" s="158"/>
      <c r="K178" s="158"/>
      <c r="L178" s="158"/>
      <c r="M178" s="158"/>
    </row>
    <row r="179" spans="1:13" ht="12.75">
      <c r="A179" s="158"/>
      <c r="B179" s="168"/>
      <c r="C179" s="158"/>
      <c r="D179" s="158"/>
      <c r="E179" s="169"/>
      <c r="F179" s="158"/>
      <c r="G179" s="158"/>
      <c r="H179" s="158"/>
      <c r="I179" s="158"/>
      <c r="J179" s="158"/>
      <c r="K179" s="158"/>
      <c r="L179" s="158"/>
      <c r="M179" s="158"/>
    </row>
    <row r="180" spans="1:13" ht="12.75">
      <c r="A180" s="158"/>
      <c r="B180" s="168"/>
      <c r="C180" s="158"/>
      <c r="D180" s="158"/>
      <c r="E180" s="169"/>
      <c r="F180" s="158"/>
      <c r="G180" s="158"/>
      <c r="H180" s="158"/>
      <c r="I180" s="158"/>
      <c r="J180" s="158"/>
      <c r="K180" s="158"/>
      <c r="L180" s="158"/>
      <c r="M180" s="158"/>
    </row>
    <row r="181" spans="1:13" ht="12.75">
      <c r="A181" s="158"/>
      <c r="B181" s="168"/>
      <c r="C181" s="158"/>
      <c r="D181" s="158"/>
      <c r="E181" s="169"/>
      <c r="F181" s="158"/>
      <c r="G181" s="158"/>
      <c r="H181" s="158"/>
      <c r="I181" s="158"/>
      <c r="J181" s="158"/>
      <c r="K181" s="158"/>
      <c r="L181" s="158"/>
      <c r="M181" s="158"/>
    </row>
    <row r="182" spans="1:13" ht="12.75">
      <c r="A182" s="158"/>
      <c r="B182" s="168"/>
      <c r="C182" s="158"/>
      <c r="D182" s="158"/>
      <c r="E182" s="169"/>
      <c r="F182" s="158"/>
      <c r="G182" s="158"/>
      <c r="H182" s="158"/>
      <c r="I182" s="158"/>
      <c r="J182" s="158"/>
      <c r="K182" s="158"/>
      <c r="L182" s="158"/>
      <c r="M182" s="158"/>
    </row>
    <row r="183" spans="1:13" ht="12.75">
      <c r="A183" s="158"/>
      <c r="B183" s="168"/>
      <c r="C183" s="158"/>
      <c r="D183" s="158"/>
      <c r="E183" s="169"/>
      <c r="F183" s="158"/>
      <c r="G183" s="158"/>
      <c r="H183" s="158"/>
      <c r="I183" s="158"/>
      <c r="J183" s="158"/>
      <c r="K183" s="158"/>
      <c r="L183" s="158"/>
      <c r="M183" s="158"/>
    </row>
    <row r="184" spans="1:13" ht="12.75">
      <c r="A184" s="158"/>
      <c r="B184" s="168"/>
      <c r="C184" s="158"/>
      <c r="D184" s="158"/>
      <c r="E184" s="169"/>
      <c r="F184" s="158"/>
      <c r="G184" s="158"/>
      <c r="H184" s="158"/>
      <c r="I184" s="158"/>
      <c r="J184" s="158"/>
      <c r="K184" s="158"/>
      <c r="L184" s="158"/>
      <c r="M184" s="158"/>
    </row>
    <row r="185" spans="1:13" ht="12.75">
      <c r="A185" s="158"/>
      <c r="B185" s="168"/>
      <c r="C185" s="158"/>
      <c r="D185" s="158"/>
      <c r="E185" s="169"/>
      <c r="F185" s="158"/>
      <c r="G185" s="158"/>
      <c r="H185" s="158"/>
      <c r="I185" s="158"/>
      <c r="J185" s="158"/>
      <c r="K185" s="158"/>
      <c r="L185" s="158"/>
      <c r="M185" s="158"/>
    </row>
    <row r="186" spans="1:13" ht="12.75">
      <c r="A186" s="158"/>
      <c r="B186" s="168"/>
      <c r="C186" s="158"/>
      <c r="D186" s="158"/>
      <c r="E186" s="169"/>
      <c r="F186" s="158"/>
      <c r="G186" s="158"/>
      <c r="H186" s="158"/>
      <c r="I186" s="158"/>
      <c r="J186" s="158"/>
      <c r="K186" s="158"/>
      <c r="L186" s="158"/>
      <c r="M186" s="158"/>
    </row>
    <row r="187" spans="1:13" ht="12.75">
      <c r="A187" s="158"/>
      <c r="B187" s="168"/>
      <c r="C187" s="158"/>
      <c r="D187" s="158"/>
      <c r="E187" s="169"/>
      <c r="F187" s="158"/>
      <c r="G187" s="158"/>
      <c r="H187" s="158"/>
      <c r="I187" s="158"/>
      <c r="J187" s="158"/>
      <c r="K187" s="158"/>
      <c r="L187" s="158"/>
      <c r="M187" s="158"/>
    </row>
    <row r="188" spans="1:13" ht="12.75">
      <c r="A188" s="158"/>
      <c r="B188" s="168"/>
      <c r="C188" s="158"/>
      <c r="D188" s="158"/>
      <c r="E188" s="169"/>
      <c r="F188" s="158"/>
      <c r="G188" s="158"/>
      <c r="H188" s="158"/>
      <c r="I188" s="158"/>
      <c r="J188" s="158"/>
      <c r="K188" s="158"/>
      <c r="L188" s="158"/>
      <c r="M188" s="158"/>
    </row>
    <row r="189" spans="1:13" ht="12.75">
      <c r="A189" s="158"/>
      <c r="B189" s="168"/>
      <c r="C189" s="158"/>
      <c r="D189" s="158"/>
      <c r="E189" s="169"/>
      <c r="F189" s="158"/>
      <c r="G189" s="158"/>
      <c r="H189" s="158"/>
      <c r="I189" s="158"/>
      <c r="J189" s="158"/>
      <c r="K189" s="158"/>
      <c r="L189" s="158"/>
      <c r="M189" s="158"/>
    </row>
    <row r="190" spans="1:13" ht="12.75">
      <c r="A190" s="158"/>
      <c r="B190" s="168"/>
      <c r="C190" s="158"/>
      <c r="D190" s="158"/>
      <c r="E190" s="169"/>
      <c r="F190" s="158"/>
      <c r="G190" s="158"/>
      <c r="H190" s="158"/>
      <c r="I190" s="158"/>
      <c r="J190" s="158"/>
      <c r="K190" s="158"/>
      <c r="L190" s="158"/>
      <c r="M190" s="158"/>
    </row>
    <row r="191" spans="1:13" ht="12.75">
      <c r="A191" s="158"/>
      <c r="B191" s="168"/>
      <c r="C191" s="158"/>
      <c r="D191" s="158"/>
      <c r="E191" s="169"/>
      <c r="F191" s="158"/>
      <c r="G191" s="158"/>
      <c r="H191" s="158"/>
      <c r="I191" s="158"/>
      <c r="J191" s="158"/>
      <c r="K191" s="158"/>
      <c r="L191" s="158"/>
      <c r="M191" s="158"/>
    </row>
    <row r="192" spans="1:13" ht="12.75">
      <c r="A192" s="158"/>
      <c r="B192" s="168"/>
      <c r="C192" s="158"/>
      <c r="D192" s="158"/>
      <c r="E192" s="169"/>
      <c r="F192" s="158"/>
      <c r="G192" s="158"/>
      <c r="H192" s="158"/>
      <c r="I192" s="158"/>
      <c r="J192" s="158"/>
      <c r="K192" s="158"/>
      <c r="L192" s="158"/>
      <c r="M192" s="158"/>
    </row>
    <row r="193" spans="1:13" ht="12.75">
      <c r="A193" s="158"/>
      <c r="B193" s="168"/>
      <c r="C193" s="158"/>
      <c r="D193" s="158"/>
      <c r="E193" s="169"/>
      <c r="F193" s="158"/>
      <c r="G193" s="158"/>
      <c r="H193" s="158"/>
      <c r="I193" s="158"/>
      <c r="J193" s="158"/>
      <c r="K193" s="158"/>
      <c r="L193" s="158"/>
      <c r="M193" s="158"/>
    </row>
    <row r="194" spans="1:13" ht="12.75">
      <c r="A194" s="158"/>
      <c r="B194" s="168"/>
      <c r="C194" s="158"/>
      <c r="D194" s="158"/>
      <c r="E194" s="169"/>
      <c r="F194" s="158"/>
      <c r="G194" s="158"/>
      <c r="H194" s="158"/>
      <c r="I194" s="158"/>
      <c r="J194" s="158"/>
      <c r="K194" s="158"/>
      <c r="L194" s="158"/>
      <c r="M194" s="158"/>
    </row>
    <row r="195" spans="1:13" ht="12.75">
      <c r="A195" s="158"/>
      <c r="B195" s="168"/>
      <c r="C195" s="158"/>
      <c r="D195" s="158"/>
      <c r="E195" s="169"/>
      <c r="F195" s="158"/>
      <c r="G195" s="158"/>
      <c r="H195" s="158"/>
      <c r="I195" s="158"/>
      <c r="J195" s="158"/>
      <c r="K195" s="158"/>
      <c r="L195" s="158"/>
      <c r="M195" s="158"/>
    </row>
    <row r="196" spans="1:13" ht="12.75">
      <c r="A196" s="158"/>
      <c r="B196" s="168"/>
      <c r="C196" s="158"/>
      <c r="D196" s="158"/>
      <c r="E196" s="169"/>
      <c r="F196" s="158"/>
      <c r="G196" s="158"/>
      <c r="H196" s="158"/>
      <c r="I196" s="158"/>
      <c r="J196" s="158"/>
      <c r="K196" s="158"/>
      <c r="L196" s="158"/>
      <c r="M196" s="158"/>
    </row>
    <row r="197" spans="1:13" ht="12.75">
      <c r="A197" s="158"/>
      <c r="B197" s="168"/>
      <c r="C197" s="158"/>
      <c r="D197" s="158"/>
      <c r="E197" s="169"/>
      <c r="F197" s="158"/>
      <c r="G197" s="158"/>
      <c r="H197" s="158"/>
      <c r="I197" s="158"/>
      <c r="J197" s="158"/>
      <c r="K197" s="158"/>
      <c r="L197" s="158"/>
      <c r="M197" s="158"/>
    </row>
    <row r="198" spans="1:13" ht="12.75">
      <c r="A198" s="158"/>
      <c r="B198" s="168"/>
      <c r="C198" s="158"/>
      <c r="D198" s="158"/>
      <c r="E198" s="169"/>
      <c r="F198" s="158"/>
      <c r="G198" s="158"/>
      <c r="H198" s="158"/>
      <c r="I198" s="158"/>
      <c r="J198" s="158"/>
      <c r="K198" s="158"/>
      <c r="L198" s="158"/>
      <c r="M198" s="158"/>
    </row>
    <row r="199" spans="1:13" ht="12.75">
      <c r="A199" s="158"/>
      <c r="B199" s="168"/>
      <c r="C199" s="158"/>
      <c r="D199" s="158"/>
      <c r="E199" s="169"/>
      <c r="F199" s="158"/>
      <c r="G199" s="158"/>
      <c r="H199" s="158"/>
      <c r="I199" s="158"/>
      <c r="J199" s="158"/>
      <c r="K199" s="158"/>
      <c r="L199" s="158"/>
      <c r="M199" s="158"/>
    </row>
    <row r="200" spans="1:13" ht="12.75">
      <c r="A200" s="158"/>
      <c r="B200" s="168"/>
      <c r="C200" s="158"/>
      <c r="D200" s="158"/>
      <c r="E200" s="169"/>
      <c r="F200" s="158"/>
      <c r="G200" s="158"/>
      <c r="H200" s="158"/>
      <c r="I200" s="158"/>
      <c r="J200" s="158"/>
      <c r="K200" s="158"/>
      <c r="L200" s="158"/>
      <c r="M200" s="158"/>
    </row>
    <row r="201" spans="1:13" ht="12.75">
      <c r="A201" s="158"/>
      <c r="B201" s="168"/>
      <c r="C201" s="158"/>
      <c r="D201" s="158"/>
      <c r="E201" s="169"/>
      <c r="F201" s="158"/>
      <c r="G201" s="158"/>
      <c r="H201" s="158"/>
      <c r="I201" s="158"/>
      <c r="J201" s="158"/>
      <c r="K201" s="158"/>
      <c r="L201" s="158"/>
      <c r="M201" s="158"/>
    </row>
    <row r="202" spans="1:13" ht="12.75">
      <c r="A202" s="158"/>
      <c r="B202" s="168"/>
      <c r="C202" s="158"/>
      <c r="D202" s="158"/>
      <c r="E202" s="169"/>
      <c r="F202" s="158"/>
      <c r="G202" s="158"/>
      <c r="H202" s="158"/>
      <c r="I202" s="158"/>
      <c r="J202" s="158"/>
      <c r="K202" s="158"/>
      <c r="L202" s="158"/>
      <c r="M202" s="158"/>
    </row>
    <row r="203" spans="1:13" ht="12.75">
      <c r="A203" s="158"/>
      <c r="B203" s="168"/>
      <c r="C203" s="158"/>
      <c r="D203" s="158"/>
      <c r="E203" s="169"/>
      <c r="F203" s="158"/>
      <c r="G203" s="158"/>
      <c r="H203" s="158"/>
      <c r="I203" s="158"/>
      <c r="J203" s="158"/>
      <c r="K203" s="158"/>
      <c r="L203" s="158"/>
      <c r="M203" s="158"/>
    </row>
    <row r="204" spans="1:13" ht="12.75">
      <c r="A204" s="158"/>
      <c r="B204" s="168"/>
      <c r="C204" s="158"/>
      <c r="D204" s="158"/>
      <c r="E204" s="169"/>
      <c r="F204" s="158"/>
      <c r="G204" s="158"/>
      <c r="H204" s="158"/>
      <c r="I204" s="158"/>
      <c r="J204" s="158"/>
      <c r="K204" s="158"/>
      <c r="L204" s="158"/>
      <c r="M204" s="158"/>
    </row>
    <row r="205" spans="1:13" ht="12.75">
      <c r="A205" s="158"/>
      <c r="B205" s="168"/>
      <c r="C205" s="158"/>
      <c r="D205" s="158"/>
      <c r="E205" s="169"/>
      <c r="F205" s="158"/>
      <c r="G205" s="158"/>
      <c r="H205" s="158"/>
      <c r="I205" s="158"/>
      <c r="J205" s="158"/>
      <c r="K205" s="158"/>
      <c r="L205" s="158"/>
      <c r="M205" s="158"/>
    </row>
    <row r="206" spans="1:13" ht="12.75">
      <c r="A206" s="158"/>
      <c r="B206" s="168"/>
      <c r="C206" s="158"/>
      <c r="D206" s="158"/>
      <c r="E206" s="169"/>
      <c r="F206" s="158"/>
      <c r="G206" s="158"/>
      <c r="H206" s="158"/>
      <c r="I206" s="158"/>
      <c r="J206" s="158"/>
      <c r="K206" s="158"/>
      <c r="L206" s="158"/>
      <c r="M206" s="158"/>
    </row>
    <row r="207" spans="1:13" ht="12.75">
      <c r="A207" s="158"/>
      <c r="B207" s="168"/>
      <c r="C207" s="158"/>
      <c r="D207" s="158"/>
      <c r="E207" s="169"/>
      <c r="F207" s="158"/>
      <c r="G207" s="158"/>
      <c r="H207" s="158"/>
      <c r="I207" s="158"/>
      <c r="J207" s="158"/>
      <c r="K207" s="158"/>
      <c r="L207" s="158"/>
      <c r="M207" s="158"/>
    </row>
    <row r="208" spans="1:13" ht="12.75">
      <c r="A208" s="158"/>
      <c r="B208" s="168"/>
      <c r="C208" s="158"/>
      <c r="D208" s="158"/>
      <c r="E208" s="169"/>
      <c r="F208" s="158"/>
      <c r="G208" s="158"/>
      <c r="H208" s="158"/>
      <c r="I208" s="158"/>
      <c r="J208" s="158"/>
      <c r="K208" s="158"/>
      <c r="L208" s="158"/>
      <c r="M208" s="158"/>
    </row>
    <row r="209" spans="1:13" ht="12.75">
      <c r="A209" s="158"/>
      <c r="B209" s="168"/>
      <c r="C209" s="158"/>
      <c r="D209" s="158"/>
      <c r="E209" s="169"/>
      <c r="F209" s="158"/>
      <c r="G209" s="158"/>
      <c r="H209" s="158"/>
      <c r="I209" s="158"/>
      <c r="J209" s="158"/>
      <c r="K209" s="158"/>
      <c r="L209" s="158"/>
      <c r="M209" s="158"/>
    </row>
    <row r="210" spans="1:13" ht="12.75">
      <c r="A210" s="158"/>
      <c r="B210" s="168"/>
      <c r="C210" s="158"/>
      <c r="D210" s="158"/>
      <c r="E210" s="169"/>
      <c r="F210" s="158"/>
      <c r="G210" s="158"/>
      <c r="H210" s="158"/>
      <c r="I210" s="158"/>
      <c r="J210" s="158"/>
      <c r="K210" s="158"/>
      <c r="L210" s="158"/>
      <c r="M210" s="158"/>
    </row>
    <row r="211" spans="1:13" ht="12.75">
      <c r="A211" s="158"/>
      <c r="B211" s="168"/>
      <c r="C211" s="158"/>
      <c r="D211" s="158"/>
      <c r="E211" s="169"/>
      <c r="F211" s="158"/>
      <c r="G211" s="158"/>
      <c r="H211" s="158"/>
      <c r="I211" s="158"/>
      <c r="J211" s="158"/>
      <c r="K211" s="158"/>
      <c r="L211" s="158"/>
      <c r="M211" s="158"/>
    </row>
    <row r="212" spans="1:13" ht="12.75">
      <c r="A212" s="158"/>
      <c r="B212" s="168"/>
      <c r="C212" s="158"/>
      <c r="D212" s="158"/>
      <c r="E212" s="169"/>
      <c r="F212" s="158"/>
      <c r="G212" s="158"/>
      <c r="H212" s="158"/>
      <c r="I212" s="158"/>
      <c r="J212" s="158"/>
      <c r="K212" s="158"/>
      <c r="L212" s="158"/>
      <c r="M212" s="158"/>
    </row>
    <row r="213" spans="1:13" ht="12.75">
      <c r="A213" s="158"/>
      <c r="B213" s="168"/>
      <c r="C213" s="158"/>
      <c r="D213" s="158"/>
      <c r="E213" s="169"/>
      <c r="F213" s="158"/>
      <c r="G213" s="158"/>
      <c r="H213" s="158"/>
      <c r="I213" s="158"/>
      <c r="J213" s="158"/>
      <c r="K213" s="158"/>
      <c r="L213" s="158"/>
      <c r="M213" s="158"/>
    </row>
    <row r="214" spans="1:13" ht="12.75">
      <c r="A214" s="158"/>
      <c r="B214" s="168"/>
      <c r="C214" s="158"/>
      <c r="D214" s="158"/>
      <c r="E214" s="169"/>
      <c r="F214" s="158"/>
      <c r="G214" s="158"/>
      <c r="H214" s="158"/>
      <c r="I214" s="158"/>
      <c r="J214" s="158"/>
      <c r="K214" s="158"/>
      <c r="L214" s="158"/>
      <c r="M214" s="158"/>
    </row>
    <row r="215" spans="1:13" ht="12.75">
      <c r="A215" s="158"/>
      <c r="B215" s="168"/>
      <c r="C215" s="158"/>
      <c r="D215" s="158"/>
      <c r="E215" s="169"/>
      <c r="F215" s="158"/>
      <c r="G215" s="158"/>
      <c r="H215" s="158"/>
      <c r="I215" s="158"/>
      <c r="J215" s="158"/>
      <c r="K215" s="158"/>
      <c r="L215" s="158"/>
      <c r="M215" s="158"/>
    </row>
    <row r="216" spans="1:13" ht="12.75">
      <c r="A216" s="158"/>
      <c r="B216" s="168"/>
      <c r="C216" s="158"/>
      <c r="D216" s="158"/>
      <c r="E216" s="169"/>
      <c r="F216" s="158"/>
      <c r="G216" s="158"/>
      <c r="H216" s="158"/>
      <c r="I216" s="158"/>
      <c r="J216" s="158"/>
      <c r="K216" s="158"/>
      <c r="L216" s="158"/>
      <c r="M216" s="158"/>
    </row>
    <row r="217" spans="1:13" ht="12.75">
      <c r="A217" s="158"/>
      <c r="B217" s="168"/>
      <c r="C217" s="158"/>
      <c r="D217" s="158"/>
      <c r="E217" s="169"/>
      <c r="F217" s="158"/>
      <c r="G217" s="158"/>
      <c r="H217" s="158"/>
      <c r="I217" s="158"/>
      <c r="J217" s="158"/>
      <c r="K217" s="158"/>
      <c r="L217" s="158"/>
      <c r="M217" s="158"/>
    </row>
    <row r="218" spans="1:13" ht="12.75">
      <c r="A218" s="158"/>
      <c r="B218" s="168"/>
      <c r="C218" s="158"/>
      <c r="D218" s="158"/>
      <c r="E218" s="169"/>
      <c r="F218" s="158"/>
      <c r="G218" s="158"/>
      <c r="H218" s="158"/>
      <c r="I218" s="158"/>
      <c r="J218" s="158"/>
      <c r="K218" s="158"/>
      <c r="L218" s="158"/>
      <c r="M218" s="158"/>
    </row>
    <row r="219" spans="1:13" ht="12.75">
      <c r="A219" s="158"/>
      <c r="B219" s="168"/>
      <c r="C219" s="158"/>
      <c r="D219" s="158"/>
      <c r="E219" s="169"/>
      <c r="F219" s="158"/>
      <c r="G219" s="158"/>
      <c r="H219" s="158"/>
      <c r="I219" s="158"/>
      <c r="J219" s="158"/>
      <c r="K219" s="158"/>
      <c r="L219" s="158"/>
      <c r="M219" s="158"/>
    </row>
    <row r="220" spans="1:13" ht="12.75">
      <c r="A220" s="158"/>
      <c r="B220" s="168"/>
      <c r="C220" s="158"/>
      <c r="D220" s="158"/>
      <c r="E220" s="169"/>
      <c r="F220" s="158"/>
      <c r="G220" s="158"/>
      <c r="H220" s="158"/>
      <c r="I220" s="158"/>
      <c r="J220" s="158"/>
      <c r="K220" s="158"/>
      <c r="L220" s="158"/>
      <c r="M220" s="158"/>
    </row>
    <row r="221" spans="1:13" ht="12.75">
      <c r="A221" s="158"/>
      <c r="B221" s="168"/>
      <c r="C221" s="158"/>
      <c r="D221" s="158"/>
      <c r="E221" s="169"/>
      <c r="F221" s="158"/>
      <c r="G221" s="158"/>
      <c r="H221" s="158"/>
      <c r="I221" s="158"/>
      <c r="J221" s="158"/>
      <c r="K221" s="158"/>
      <c r="L221" s="158"/>
      <c r="M221" s="158"/>
    </row>
    <row r="222" spans="1:13" ht="12.75">
      <c r="A222" s="158"/>
      <c r="B222" s="168"/>
      <c r="C222" s="158"/>
      <c r="D222" s="158"/>
      <c r="E222" s="169"/>
      <c r="F222" s="158"/>
      <c r="G222" s="158"/>
      <c r="H222" s="158"/>
      <c r="I222" s="158"/>
      <c r="J222" s="158"/>
      <c r="K222" s="158"/>
      <c r="L222" s="158"/>
      <c r="M222" s="158"/>
    </row>
    <row r="223" spans="1:13" ht="12.75">
      <c r="A223" s="158"/>
      <c r="B223" s="168"/>
      <c r="C223" s="158"/>
      <c r="D223" s="158"/>
      <c r="E223" s="169"/>
      <c r="F223" s="158"/>
      <c r="G223" s="158"/>
      <c r="H223" s="158"/>
      <c r="I223" s="158"/>
      <c r="J223" s="158"/>
      <c r="K223" s="158"/>
      <c r="L223" s="158"/>
      <c r="M223" s="158"/>
    </row>
    <row r="224" spans="1:13" ht="12.75">
      <c r="A224" s="158"/>
      <c r="B224" s="168"/>
      <c r="C224" s="158"/>
      <c r="D224" s="158"/>
      <c r="E224" s="169"/>
      <c r="F224" s="158"/>
      <c r="G224" s="158"/>
      <c r="H224" s="158"/>
      <c r="I224" s="158"/>
      <c r="J224" s="158"/>
      <c r="K224" s="158"/>
      <c r="L224" s="158"/>
      <c r="M224" s="158"/>
    </row>
    <row r="225" spans="1:13" ht="12.75">
      <c r="A225" s="158"/>
      <c r="B225" s="168"/>
      <c r="C225" s="158"/>
      <c r="D225" s="158"/>
      <c r="E225" s="169"/>
      <c r="F225" s="158"/>
      <c r="G225" s="158"/>
      <c r="H225" s="158"/>
      <c r="I225" s="158"/>
      <c r="J225" s="158"/>
      <c r="K225" s="158"/>
      <c r="L225" s="158"/>
      <c r="M225" s="158"/>
    </row>
    <row r="226" spans="1:13" ht="12.75">
      <c r="A226" s="158"/>
      <c r="B226" s="168"/>
      <c r="C226" s="158"/>
      <c r="D226" s="158"/>
      <c r="E226" s="169"/>
      <c r="F226" s="158"/>
      <c r="G226" s="158"/>
      <c r="H226" s="158"/>
      <c r="I226" s="158"/>
      <c r="J226" s="158"/>
      <c r="K226" s="158"/>
      <c r="L226" s="158"/>
      <c r="M226" s="158"/>
    </row>
    <row r="227" spans="1:13" ht="12.75">
      <c r="A227" s="158"/>
      <c r="B227" s="168"/>
      <c r="C227" s="158"/>
      <c r="D227" s="158"/>
      <c r="E227" s="169"/>
      <c r="F227" s="158"/>
      <c r="G227" s="158"/>
      <c r="H227" s="158"/>
      <c r="I227" s="158"/>
      <c r="J227" s="158"/>
      <c r="K227" s="158"/>
      <c r="L227" s="158"/>
      <c r="M227" s="158"/>
    </row>
    <row r="228" spans="1:13" ht="12.75">
      <c r="A228" s="158"/>
      <c r="B228" s="168"/>
      <c r="C228" s="158"/>
      <c r="D228" s="158"/>
      <c r="E228" s="169"/>
      <c r="F228" s="158"/>
      <c r="G228" s="158"/>
      <c r="H228" s="158"/>
      <c r="I228" s="158"/>
      <c r="J228" s="158"/>
      <c r="K228" s="158"/>
      <c r="L228" s="158"/>
      <c r="M228" s="158"/>
    </row>
    <row r="229" spans="1:13" ht="12.75">
      <c r="A229" s="158"/>
      <c r="B229" s="168"/>
      <c r="C229" s="158"/>
      <c r="D229" s="158"/>
      <c r="E229" s="169"/>
      <c r="F229" s="158"/>
      <c r="G229" s="158"/>
      <c r="H229" s="158"/>
      <c r="I229" s="158"/>
      <c r="J229" s="158"/>
      <c r="K229" s="158"/>
      <c r="L229" s="158"/>
      <c r="M229" s="158"/>
    </row>
    <row r="230" spans="1:13" ht="12.75">
      <c r="A230" s="158"/>
      <c r="B230" s="168"/>
      <c r="C230" s="158"/>
      <c r="D230" s="158"/>
      <c r="E230" s="169"/>
      <c r="F230" s="158"/>
      <c r="G230" s="158"/>
      <c r="H230" s="158"/>
      <c r="I230" s="158"/>
      <c r="J230" s="158"/>
      <c r="K230" s="158"/>
      <c r="L230" s="158"/>
      <c r="M230" s="158"/>
    </row>
    <row r="231" spans="1:13" ht="12.75">
      <c r="A231" s="158"/>
      <c r="B231" s="168"/>
      <c r="C231" s="158"/>
      <c r="D231" s="158"/>
      <c r="E231" s="169"/>
      <c r="F231" s="158"/>
      <c r="G231" s="158"/>
      <c r="H231" s="158"/>
      <c r="I231" s="158"/>
      <c r="J231" s="158"/>
      <c r="K231" s="158"/>
      <c r="L231" s="158"/>
      <c r="M231" s="158"/>
    </row>
    <row r="232" spans="1:13" ht="12.75">
      <c r="A232" s="158"/>
      <c r="B232" s="168"/>
      <c r="C232" s="158"/>
      <c r="D232" s="158"/>
      <c r="E232" s="169"/>
      <c r="F232" s="158"/>
      <c r="G232" s="158"/>
      <c r="H232" s="158"/>
      <c r="I232" s="158"/>
      <c r="J232" s="158"/>
      <c r="K232" s="158"/>
      <c r="L232" s="158"/>
      <c r="M232" s="158"/>
    </row>
    <row r="233" spans="1:13" ht="12.75">
      <c r="A233" s="158"/>
      <c r="B233" s="168"/>
      <c r="C233" s="158"/>
      <c r="D233" s="158"/>
      <c r="E233" s="169"/>
      <c r="F233" s="158"/>
      <c r="G233" s="158"/>
      <c r="H233" s="158"/>
      <c r="I233" s="158"/>
      <c r="J233" s="158"/>
      <c r="K233" s="158"/>
      <c r="L233" s="158"/>
      <c r="M233" s="158"/>
    </row>
    <row r="234" spans="1:13" ht="12.75">
      <c r="A234" s="158"/>
      <c r="B234" s="168"/>
      <c r="C234" s="158"/>
      <c r="D234" s="158"/>
      <c r="E234" s="169"/>
      <c r="F234" s="158"/>
      <c r="G234" s="158"/>
      <c r="H234" s="158"/>
      <c r="I234" s="158"/>
      <c r="J234" s="158"/>
      <c r="K234" s="158"/>
      <c r="L234" s="158"/>
      <c r="M234" s="158"/>
    </row>
    <row r="235" spans="1:13" ht="12.75">
      <c r="A235" s="158"/>
      <c r="B235" s="168"/>
      <c r="C235" s="158"/>
      <c r="D235" s="158"/>
      <c r="E235" s="169"/>
      <c r="F235" s="158"/>
      <c r="G235" s="158"/>
      <c r="H235" s="158"/>
      <c r="I235" s="158"/>
      <c r="J235" s="158"/>
      <c r="K235" s="158"/>
      <c r="L235" s="158"/>
      <c r="M235" s="158"/>
    </row>
    <row r="236" spans="1:13" ht="12.75">
      <c r="A236" s="158"/>
      <c r="B236" s="168"/>
      <c r="C236" s="158"/>
      <c r="D236" s="158"/>
      <c r="E236" s="169"/>
      <c r="F236" s="158"/>
      <c r="G236" s="158"/>
      <c r="H236" s="158"/>
      <c r="I236" s="158"/>
      <c r="J236" s="158"/>
      <c r="K236" s="158"/>
      <c r="L236" s="158"/>
      <c r="M236" s="158"/>
    </row>
    <row r="237" spans="1:13" ht="12.75">
      <c r="A237" s="158"/>
      <c r="B237" s="168"/>
      <c r="C237" s="158"/>
      <c r="D237" s="158"/>
      <c r="E237" s="169"/>
      <c r="F237" s="158"/>
      <c r="G237" s="158"/>
      <c r="H237" s="158"/>
      <c r="I237" s="158"/>
      <c r="J237" s="158"/>
      <c r="K237" s="158"/>
      <c r="L237" s="158"/>
      <c r="M237" s="158"/>
    </row>
    <row r="238" spans="1:13" ht="12.75">
      <c r="A238" s="158"/>
      <c r="B238" s="168"/>
      <c r="C238" s="158"/>
      <c r="D238" s="158"/>
      <c r="E238" s="169"/>
      <c r="F238" s="158"/>
      <c r="G238" s="158"/>
      <c r="H238" s="158"/>
      <c r="I238" s="158"/>
      <c r="J238" s="158"/>
      <c r="K238" s="158"/>
      <c r="L238" s="158"/>
      <c r="M238" s="158"/>
    </row>
    <row r="239" spans="1:13" ht="12.75">
      <c r="A239" s="158"/>
      <c r="B239" s="168"/>
      <c r="C239" s="158"/>
      <c r="D239" s="158"/>
      <c r="E239" s="169"/>
      <c r="F239" s="158"/>
      <c r="G239" s="158"/>
      <c r="H239" s="158"/>
      <c r="I239" s="158"/>
      <c r="J239" s="158"/>
      <c r="K239" s="158"/>
      <c r="L239" s="158"/>
      <c r="M239" s="158"/>
    </row>
    <row r="240" spans="1:13" ht="12.75">
      <c r="A240" s="158"/>
      <c r="B240" s="168"/>
      <c r="C240" s="158"/>
      <c r="D240" s="158"/>
      <c r="E240" s="169"/>
      <c r="F240" s="158"/>
      <c r="G240" s="158"/>
      <c r="H240" s="158"/>
      <c r="I240" s="158"/>
      <c r="J240" s="158"/>
      <c r="K240" s="158"/>
      <c r="L240" s="158"/>
      <c r="M240" s="158"/>
    </row>
    <row r="241" spans="1:13" ht="12.75">
      <c r="A241" s="158"/>
      <c r="B241" s="168"/>
      <c r="C241" s="158"/>
      <c r="D241" s="158"/>
      <c r="E241" s="169"/>
      <c r="F241" s="158"/>
      <c r="G241" s="158"/>
      <c r="H241" s="158"/>
      <c r="I241" s="158"/>
      <c r="J241" s="158"/>
      <c r="K241" s="158"/>
      <c r="L241" s="158"/>
      <c r="M241" s="158"/>
    </row>
    <row r="242" spans="1:13" ht="12.75">
      <c r="A242" s="158"/>
      <c r="B242" s="168"/>
      <c r="C242" s="158"/>
      <c r="D242" s="158"/>
      <c r="E242" s="169"/>
      <c r="F242" s="158"/>
      <c r="G242" s="158"/>
      <c r="H242" s="158"/>
      <c r="I242" s="158"/>
      <c r="J242" s="158"/>
      <c r="K242" s="158"/>
      <c r="L242" s="158"/>
      <c r="M242" s="158"/>
    </row>
    <row r="243" spans="1:13" ht="12.75">
      <c r="A243" s="158"/>
      <c r="B243" s="168"/>
      <c r="C243" s="158"/>
      <c r="D243" s="158"/>
      <c r="E243" s="169"/>
      <c r="F243" s="158"/>
      <c r="G243" s="158"/>
      <c r="H243" s="158"/>
      <c r="I243" s="158"/>
      <c r="J243" s="158"/>
      <c r="K243" s="158"/>
      <c r="L243" s="158"/>
      <c r="M243" s="158"/>
    </row>
    <row r="244" spans="1:13" ht="12.75">
      <c r="A244" s="158"/>
      <c r="B244" s="168"/>
      <c r="C244" s="158"/>
      <c r="D244" s="158"/>
      <c r="E244" s="169"/>
      <c r="F244" s="158"/>
      <c r="G244" s="158"/>
      <c r="H244" s="158"/>
      <c r="I244" s="158"/>
      <c r="J244" s="158"/>
      <c r="K244" s="158"/>
      <c r="L244" s="158"/>
      <c r="M244" s="158"/>
    </row>
    <row r="245" spans="1:13" ht="12.75">
      <c r="A245" s="158"/>
      <c r="B245" s="168"/>
      <c r="C245" s="158"/>
      <c r="D245" s="158"/>
      <c r="E245" s="169"/>
      <c r="F245" s="158"/>
      <c r="G245" s="158"/>
      <c r="H245" s="158"/>
      <c r="I245" s="158"/>
      <c r="J245" s="158"/>
      <c r="K245" s="158"/>
      <c r="L245" s="158"/>
      <c r="M245" s="158"/>
    </row>
    <row r="246" spans="1:13" ht="12.75">
      <c r="A246" s="158"/>
      <c r="B246" s="168"/>
      <c r="C246" s="158"/>
      <c r="D246" s="158"/>
      <c r="E246" s="169"/>
      <c r="F246" s="158"/>
      <c r="G246" s="158"/>
      <c r="H246" s="158"/>
      <c r="I246" s="158"/>
      <c r="J246" s="158"/>
      <c r="K246" s="158"/>
      <c r="L246" s="158"/>
      <c r="M246" s="158"/>
    </row>
    <row r="247" spans="1:13" ht="12.75">
      <c r="A247" s="158"/>
      <c r="B247" s="168"/>
      <c r="C247" s="158"/>
      <c r="D247" s="158"/>
      <c r="E247" s="169"/>
      <c r="F247" s="158"/>
      <c r="G247" s="158"/>
      <c r="H247" s="158"/>
      <c r="I247" s="158"/>
      <c r="J247" s="158"/>
      <c r="K247" s="158"/>
      <c r="L247" s="158"/>
      <c r="M247" s="158"/>
    </row>
    <row r="248" spans="1:13" ht="12.75">
      <c r="A248" s="158"/>
      <c r="B248" s="168"/>
      <c r="C248" s="158"/>
      <c r="D248" s="158"/>
      <c r="E248" s="169"/>
      <c r="F248" s="158"/>
      <c r="G248" s="158"/>
      <c r="H248" s="158"/>
      <c r="I248" s="158"/>
      <c r="J248" s="158"/>
      <c r="K248" s="158"/>
      <c r="L248" s="158"/>
      <c r="M248" s="158"/>
    </row>
    <row r="249" spans="1:13" ht="12.75">
      <c r="A249" s="158"/>
      <c r="B249" s="168"/>
      <c r="C249" s="158"/>
      <c r="D249" s="158"/>
      <c r="E249" s="169"/>
      <c r="F249" s="158"/>
      <c r="G249" s="158"/>
      <c r="H249" s="158"/>
      <c r="I249" s="158"/>
      <c r="J249" s="158"/>
      <c r="K249" s="158"/>
      <c r="L249" s="158"/>
      <c r="M249" s="158"/>
    </row>
    <row r="250" spans="1:13" ht="12.75">
      <c r="A250" s="158"/>
      <c r="B250" s="168"/>
      <c r="C250" s="158"/>
      <c r="D250" s="158"/>
      <c r="E250" s="169"/>
      <c r="F250" s="158"/>
      <c r="G250" s="158"/>
      <c r="H250" s="158"/>
      <c r="I250" s="158"/>
      <c r="J250" s="158"/>
      <c r="K250" s="158"/>
      <c r="L250" s="158"/>
      <c r="M250" s="158"/>
    </row>
    <row r="251" spans="1:13" ht="12.75">
      <c r="A251" s="158"/>
      <c r="B251" s="168"/>
      <c r="C251" s="158"/>
      <c r="D251" s="158"/>
      <c r="E251" s="169"/>
      <c r="F251" s="158"/>
      <c r="G251" s="158"/>
      <c r="H251" s="158"/>
      <c r="I251" s="158"/>
      <c r="J251" s="158"/>
      <c r="K251" s="158"/>
      <c r="L251" s="158"/>
      <c r="M251" s="158"/>
    </row>
    <row r="252" spans="1:13" ht="12.75">
      <c r="A252" s="158"/>
      <c r="B252" s="168"/>
      <c r="C252" s="158"/>
      <c r="D252" s="158"/>
      <c r="E252" s="169"/>
      <c r="F252" s="158"/>
      <c r="G252" s="158"/>
      <c r="H252" s="158"/>
      <c r="I252" s="158"/>
      <c r="J252" s="158"/>
      <c r="K252" s="158"/>
      <c r="L252" s="158"/>
      <c r="M252" s="158"/>
    </row>
    <row r="253" spans="1:13" ht="12.75">
      <c r="A253" s="158"/>
      <c r="B253" s="168"/>
      <c r="C253" s="158"/>
      <c r="D253" s="158"/>
      <c r="E253" s="169"/>
      <c r="F253" s="158"/>
      <c r="G253" s="158"/>
      <c r="H253" s="158"/>
      <c r="I253" s="158"/>
      <c r="J253" s="158"/>
      <c r="K253" s="158"/>
      <c r="L253" s="158"/>
      <c r="M253" s="158"/>
    </row>
    <row r="254" spans="1:13" ht="12.75">
      <c r="A254" s="158"/>
      <c r="B254" s="168"/>
      <c r="C254" s="158"/>
      <c r="D254" s="158"/>
      <c r="E254" s="169"/>
      <c r="F254" s="158"/>
      <c r="G254" s="158"/>
      <c r="H254" s="158"/>
      <c r="I254" s="158"/>
      <c r="J254" s="158"/>
      <c r="K254" s="158"/>
      <c r="L254" s="158"/>
      <c r="M254" s="158"/>
    </row>
    <row r="255" spans="1:13" ht="12.75">
      <c r="A255" s="158"/>
      <c r="B255" s="168"/>
      <c r="C255" s="158"/>
      <c r="D255" s="158"/>
      <c r="E255" s="169"/>
      <c r="F255" s="158"/>
      <c r="G255" s="158"/>
      <c r="H255" s="158"/>
      <c r="I255" s="158"/>
      <c r="J255" s="158"/>
      <c r="K255" s="158"/>
      <c r="L255" s="158"/>
      <c r="M255" s="158"/>
    </row>
    <row r="256" spans="1:13" ht="12.75">
      <c r="A256" s="158"/>
      <c r="B256" s="168"/>
      <c r="C256" s="158"/>
      <c r="D256" s="158"/>
      <c r="E256" s="169"/>
      <c r="F256" s="158"/>
      <c r="G256" s="158"/>
      <c r="H256" s="158"/>
      <c r="I256" s="158"/>
      <c r="J256" s="158"/>
      <c r="K256" s="158"/>
      <c r="L256" s="158"/>
      <c r="M256" s="158"/>
    </row>
    <row r="257" spans="1:13" ht="12.75">
      <c r="A257" s="158"/>
      <c r="B257" s="168"/>
      <c r="C257" s="158"/>
      <c r="D257" s="158"/>
      <c r="E257" s="169"/>
      <c r="F257" s="158"/>
      <c r="G257" s="158"/>
      <c r="H257" s="158"/>
      <c r="I257" s="158"/>
      <c r="J257" s="158"/>
      <c r="K257" s="158"/>
      <c r="L257" s="158"/>
      <c r="M257" s="158"/>
    </row>
    <row r="258" spans="1:13" ht="12.75">
      <c r="A258" s="158"/>
      <c r="B258" s="168"/>
      <c r="C258" s="158"/>
      <c r="D258" s="158"/>
      <c r="E258" s="169"/>
      <c r="F258" s="158"/>
      <c r="G258" s="158"/>
      <c r="H258" s="158"/>
      <c r="I258" s="158"/>
      <c r="J258" s="158"/>
      <c r="K258" s="158"/>
      <c r="L258" s="158"/>
      <c r="M258" s="158"/>
    </row>
    <row r="259" spans="1:13" ht="12.75">
      <c r="A259" s="158"/>
      <c r="B259" s="168"/>
      <c r="C259" s="158"/>
      <c r="D259" s="158"/>
      <c r="E259" s="169"/>
      <c r="F259" s="158"/>
      <c r="G259" s="158"/>
      <c r="H259" s="158"/>
      <c r="I259" s="158"/>
      <c r="J259" s="158"/>
      <c r="K259" s="158"/>
      <c r="L259" s="158"/>
      <c r="M259" s="158"/>
    </row>
    <row r="260" spans="1:13" ht="12.75">
      <c r="A260" s="158"/>
      <c r="B260" s="168"/>
      <c r="C260" s="158"/>
      <c r="D260" s="158"/>
      <c r="E260" s="169"/>
      <c r="F260" s="158"/>
      <c r="G260" s="158"/>
      <c r="H260" s="158"/>
      <c r="I260" s="158"/>
      <c r="J260" s="158"/>
      <c r="K260" s="158"/>
      <c r="L260" s="158"/>
      <c r="M260" s="158"/>
    </row>
    <row r="261" spans="1:13" ht="12.75">
      <c r="A261" s="158"/>
      <c r="B261" s="168"/>
      <c r="C261" s="158"/>
      <c r="D261" s="158"/>
      <c r="E261" s="169"/>
      <c r="F261" s="158"/>
      <c r="G261" s="158"/>
      <c r="H261" s="158"/>
      <c r="I261" s="158"/>
      <c r="J261" s="158"/>
      <c r="K261" s="158"/>
      <c r="L261" s="158"/>
      <c r="M261" s="158"/>
    </row>
    <row r="262" spans="1:13" ht="12.75">
      <c r="A262" s="158"/>
      <c r="B262" s="168"/>
      <c r="C262" s="158"/>
      <c r="D262" s="158"/>
      <c r="E262" s="169"/>
      <c r="F262" s="158"/>
      <c r="G262" s="158"/>
      <c r="H262" s="158"/>
      <c r="I262" s="158"/>
      <c r="J262" s="158"/>
      <c r="K262" s="158"/>
      <c r="L262" s="158"/>
      <c r="M262" s="158"/>
    </row>
    <row r="263" spans="1:13" ht="12.75">
      <c r="A263" s="158"/>
      <c r="B263" s="168"/>
      <c r="C263" s="158"/>
      <c r="D263" s="158"/>
      <c r="E263" s="169"/>
      <c r="F263" s="158"/>
      <c r="G263" s="158"/>
      <c r="H263" s="158"/>
      <c r="I263" s="158"/>
      <c r="J263" s="158"/>
      <c r="K263" s="158"/>
      <c r="L263" s="158"/>
      <c r="M263" s="158"/>
    </row>
    <row r="264" spans="1:13" ht="12.75">
      <c r="A264" s="158"/>
      <c r="B264" s="168"/>
      <c r="C264" s="158"/>
      <c r="D264" s="158"/>
      <c r="E264" s="169"/>
      <c r="F264" s="158"/>
      <c r="G264" s="158"/>
      <c r="H264" s="158"/>
      <c r="I264" s="158"/>
      <c r="J264" s="158"/>
      <c r="K264" s="158"/>
      <c r="L264" s="158"/>
      <c r="M264" s="158"/>
    </row>
    <row r="265" spans="1:13" ht="12.75">
      <c r="A265" s="158"/>
      <c r="B265" s="168"/>
      <c r="C265" s="158"/>
      <c r="D265" s="158"/>
      <c r="E265" s="169"/>
      <c r="F265" s="158"/>
      <c r="G265" s="158"/>
      <c r="H265" s="158"/>
      <c r="I265" s="158"/>
      <c r="J265" s="158"/>
      <c r="K265" s="158"/>
      <c r="L265" s="158"/>
      <c r="M265" s="158"/>
    </row>
    <row r="266" spans="1:13" ht="12.75">
      <c r="A266" s="158"/>
      <c r="B266" s="168"/>
      <c r="C266" s="158"/>
      <c r="D266" s="158"/>
      <c r="E266" s="169"/>
      <c r="F266" s="158"/>
      <c r="G266" s="158"/>
      <c r="H266" s="158"/>
      <c r="I266" s="158"/>
      <c r="J266" s="158"/>
      <c r="K266" s="158"/>
      <c r="L266" s="158"/>
      <c r="M266" s="158"/>
    </row>
    <row r="267" spans="1:13" ht="12.75">
      <c r="A267" s="158"/>
      <c r="B267" s="168"/>
      <c r="C267" s="158"/>
      <c r="D267" s="158"/>
      <c r="E267" s="169"/>
      <c r="F267" s="158"/>
      <c r="G267" s="158"/>
      <c r="H267" s="158"/>
      <c r="I267" s="158"/>
      <c r="J267" s="158"/>
      <c r="K267" s="158"/>
      <c r="L267" s="158"/>
      <c r="M267" s="158"/>
    </row>
    <row r="268" spans="1:13" ht="12.75">
      <c r="A268" s="158"/>
      <c r="B268" s="168"/>
      <c r="C268" s="158"/>
      <c r="D268" s="158"/>
      <c r="E268" s="169"/>
      <c r="F268" s="158"/>
      <c r="G268" s="158"/>
      <c r="H268" s="158"/>
      <c r="I268" s="158"/>
      <c r="J268" s="158"/>
      <c r="K268" s="158"/>
      <c r="L268" s="158"/>
      <c r="M268" s="158"/>
    </row>
    <row r="269" spans="1:13" ht="12.75">
      <c r="A269" s="158"/>
      <c r="B269" s="168"/>
      <c r="C269" s="158"/>
      <c r="D269" s="158"/>
      <c r="E269" s="169"/>
      <c r="F269" s="158"/>
      <c r="G269" s="158"/>
      <c r="H269" s="158"/>
      <c r="I269" s="158"/>
      <c r="J269" s="158"/>
      <c r="K269" s="158"/>
      <c r="L269" s="158"/>
      <c r="M269" s="158"/>
    </row>
    <row r="270" spans="1:13" ht="12.75">
      <c r="A270" s="158"/>
      <c r="B270" s="168"/>
      <c r="C270" s="158"/>
      <c r="D270" s="158"/>
      <c r="E270" s="169"/>
      <c r="F270" s="158"/>
      <c r="G270" s="158"/>
      <c r="H270" s="158"/>
      <c r="I270" s="158"/>
      <c r="J270" s="158"/>
      <c r="K270" s="158"/>
      <c r="L270" s="158"/>
      <c r="M270" s="158"/>
    </row>
    <row r="271" spans="1:13" ht="12.75">
      <c r="A271" s="158"/>
      <c r="B271" s="168"/>
      <c r="C271" s="158"/>
      <c r="D271" s="158"/>
      <c r="E271" s="169"/>
      <c r="F271" s="158"/>
      <c r="G271" s="158"/>
      <c r="H271" s="158"/>
      <c r="I271" s="158"/>
      <c r="J271" s="158"/>
      <c r="K271" s="158"/>
      <c r="L271" s="158"/>
      <c r="M271" s="158"/>
    </row>
    <row r="272" spans="1:13" ht="12.75">
      <c r="A272" s="158"/>
      <c r="B272" s="168"/>
      <c r="C272" s="158"/>
      <c r="D272" s="158"/>
      <c r="E272" s="169"/>
      <c r="F272" s="158"/>
      <c r="G272" s="158"/>
      <c r="H272" s="158"/>
      <c r="I272" s="158"/>
      <c r="J272" s="158"/>
      <c r="K272" s="158"/>
      <c r="L272" s="158"/>
      <c r="M272" s="158"/>
    </row>
    <row r="273" spans="1:13" ht="12.75">
      <c r="A273" s="158"/>
      <c r="B273" s="168"/>
      <c r="C273" s="158"/>
      <c r="D273" s="158"/>
      <c r="E273" s="169"/>
      <c r="F273" s="158"/>
      <c r="G273" s="158"/>
      <c r="H273" s="158"/>
      <c r="I273" s="158"/>
      <c r="J273" s="158"/>
      <c r="K273" s="158"/>
      <c r="L273" s="158"/>
      <c r="M273" s="158"/>
    </row>
    <row r="274" spans="1:13" ht="12.75">
      <c r="A274" s="158"/>
      <c r="B274" s="168"/>
      <c r="C274" s="158"/>
      <c r="D274" s="158"/>
      <c r="E274" s="169"/>
      <c r="F274" s="158"/>
      <c r="G274" s="158"/>
      <c r="H274" s="158"/>
      <c r="I274" s="158"/>
      <c r="J274" s="158"/>
      <c r="K274" s="158"/>
      <c r="L274" s="158"/>
      <c r="M274" s="158"/>
    </row>
    <row r="275" spans="1:13" ht="12.75">
      <c r="A275" s="158"/>
      <c r="B275" s="168"/>
      <c r="C275" s="158"/>
      <c r="D275" s="158"/>
      <c r="E275" s="169"/>
      <c r="F275" s="158"/>
      <c r="G275" s="158"/>
      <c r="H275" s="158"/>
      <c r="I275" s="158"/>
      <c r="J275" s="158"/>
      <c r="K275" s="158"/>
      <c r="L275" s="158"/>
      <c r="M275" s="158"/>
    </row>
    <row r="276" spans="1:13" ht="12.75">
      <c r="A276" s="158"/>
      <c r="B276" s="168"/>
      <c r="C276" s="158"/>
      <c r="D276" s="158"/>
      <c r="E276" s="169"/>
      <c r="F276" s="158"/>
      <c r="G276" s="158"/>
      <c r="H276" s="158"/>
      <c r="I276" s="158"/>
      <c r="J276" s="158"/>
      <c r="K276" s="158"/>
      <c r="L276" s="158"/>
      <c r="M276" s="158"/>
    </row>
    <row r="277" spans="1:13" ht="12.75">
      <c r="A277" s="158"/>
      <c r="B277" s="168"/>
      <c r="C277" s="158"/>
      <c r="D277" s="158"/>
      <c r="E277" s="169"/>
      <c r="F277" s="158"/>
      <c r="G277" s="158"/>
      <c r="H277" s="158"/>
      <c r="I277" s="158"/>
      <c r="J277" s="158"/>
      <c r="K277" s="158"/>
      <c r="L277" s="158"/>
      <c r="M277" s="158"/>
    </row>
    <row r="278" spans="1:13" ht="12.75">
      <c r="A278" s="158"/>
      <c r="B278" s="168"/>
      <c r="C278" s="158"/>
      <c r="D278" s="158"/>
      <c r="E278" s="169"/>
      <c r="F278" s="158"/>
      <c r="G278" s="158"/>
      <c r="H278" s="158"/>
      <c r="I278" s="158"/>
      <c r="J278" s="158"/>
      <c r="K278" s="158"/>
      <c r="L278" s="158"/>
      <c r="M278" s="158"/>
    </row>
    <row r="279" spans="1:13" ht="12.75">
      <c r="A279" s="158"/>
      <c r="B279" s="168"/>
      <c r="C279" s="158"/>
      <c r="D279" s="158"/>
      <c r="E279" s="169"/>
      <c r="F279" s="158"/>
      <c r="G279" s="158"/>
      <c r="H279" s="158"/>
      <c r="I279" s="158"/>
      <c r="J279" s="158"/>
      <c r="K279" s="158"/>
      <c r="L279" s="158"/>
      <c r="M279" s="158"/>
    </row>
    <row r="280" spans="1:13" ht="12.75">
      <c r="A280" s="158"/>
      <c r="B280" s="168"/>
      <c r="C280" s="158"/>
      <c r="D280" s="158"/>
      <c r="E280" s="169"/>
      <c r="F280" s="158"/>
      <c r="G280" s="158"/>
      <c r="H280" s="158"/>
      <c r="I280" s="158"/>
      <c r="J280" s="158"/>
      <c r="K280" s="158"/>
      <c r="L280" s="158"/>
      <c r="M280" s="158"/>
    </row>
    <row r="281" spans="1:13" ht="12.75">
      <c r="A281" s="158"/>
      <c r="B281" s="168"/>
      <c r="C281" s="158"/>
      <c r="D281" s="158"/>
      <c r="E281" s="169"/>
      <c r="F281" s="158"/>
      <c r="G281" s="158"/>
      <c r="H281" s="158"/>
      <c r="I281" s="158"/>
      <c r="J281" s="158"/>
      <c r="K281" s="158"/>
      <c r="L281" s="158"/>
      <c r="M281" s="158"/>
    </row>
    <row r="282" spans="1:13" ht="12.75">
      <c r="A282" s="158"/>
      <c r="B282" s="168"/>
      <c r="C282" s="158"/>
      <c r="D282" s="158"/>
      <c r="E282" s="169"/>
      <c r="F282" s="158"/>
      <c r="G282" s="158"/>
      <c r="H282" s="158"/>
      <c r="I282" s="158"/>
      <c r="J282" s="158"/>
      <c r="K282" s="158"/>
      <c r="L282" s="158"/>
      <c r="M282" s="158"/>
    </row>
    <row r="283" spans="1:13" ht="12.75">
      <c r="A283" s="158"/>
      <c r="B283" s="168"/>
      <c r="C283" s="158"/>
      <c r="D283" s="158"/>
      <c r="E283" s="169"/>
      <c r="F283" s="158"/>
      <c r="G283" s="158"/>
      <c r="H283" s="158"/>
      <c r="I283" s="158"/>
      <c r="J283" s="158"/>
      <c r="K283" s="158"/>
      <c r="L283" s="158"/>
      <c r="M283" s="158"/>
    </row>
    <row r="284" spans="1:13" ht="12.75">
      <c r="A284" s="158"/>
      <c r="B284" s="168"/>
      <c r="C284" s="158"/>
      <c r="D284" s="158"/>
      <c r="E284" s="169"/>
      <c r="F284" s="158"/>
      <c r="G284" s="158"/>
      <c r="H284" s="158"/>
      <c r="I284" s="158"/>
      <c r="J284" s="158"/>
      <c r="K284" s="158"/>
      <c r="L284" s="158"/>
      <c r="M284" s="158"/>
    </row>
    <row r="285" spans="1:13" ht="12.75">
      <c r="A285" s="158"/>
      <c r="B285" s="168"/>
      <c r="C285" s="158"/>
      <c r="D285" s="158"/>
      <c r="E285" s="169"/>
      <c r="F285" s="158"/>
      <c r="G285" s="158"/>
      <c r="H285" s="158"/>
      <c r="I285" s="158"/>
      <c r="J285" s="158"/>
      <c r="K285" s="158"/>
      <c r="L285" s="158"/>
      <c r="M285" s="158"/>
    </row>
    <row r="286" spans="1:13" ht="12.75">
      <c r="A286" s="158"/>
      <c r="B286" s="168"/>
      <c r="C286" s="158"/>
      <c r="D286" s="158"/>
      <c r="E286" s="169"/>
      <c r="F286" s="158"/>
      <c r="G286" s="158"/>
      <c r="H286" s="158"/>
      <c r="I286" s="158"/>
      <c r="J286" s="158"/>
      <c r="K286" s="158"/>
      <c r="L286" s="158"/>
      <c r="M286" s="158"/>
    </row>
    <row r="287" spans="1:13" ht="12.75">
      <c r="A287" s="158"/>
      <c r="B287" s="168"/>
      <c r="C287" s="158"/>
      <c r="D287" s="158"/>
      <c r="E287" s="169"/>
      <c r="F287" s="158"/>
      <c r="G287" s="158"/>
      <c r="H287" s="158"/>
      <c r="I287" s="158"/>
      <c r="J287" s="158"/>
      <c r="K287" s="158"/>
      <c r="L287" s="158"/>
      <c r="M287" s="158"/>
    </row>
    <row r="288" spans="1:13" ht="12.75">
      <c r="A288" s="158"/>
      <c r="B288" s="168"/>
      <c r="C288" s="158"/>
      <c r="D288" s="158"/>
      <c r="E288" s="169"/>
      <c r="F288" s="158"/>
      <c r="G288" s="158"/>
      <c r="H288" s="158"/>
      <c r="I288" s="158"/>
      <c r="J288" s="158"/>
      <c r="K288" s="158"/>
      <c r="L288" s="158"/>
      <c r="M288" s="158"/>
    </row>
    <row r="289" spans="1:13" ht="12.75">
      <c r="A289" s="158"/>
      <c r="B289" s="168"/>
      <c r="C289" s="158"/>
      <c r="D289" s="158"/>
      <c r="E289" s="169"/>
      <c r="F289" s="158"/>
      <c r="G289" s="158"/>
      <c r="H289" s="158"/>
      <c r="I289" s="158"/>
      <c r="J289" s="158"/>
      <c r="K289" s="158"/>
      <c r="L289" s="158"/>
      <c r="M289" s="158"/>
    </row>
    <row r="290" spans="1:13" ht="12.75">
      <c r="A290" s="158"/>
      <c r="B290" s="168"/>
      <c r="C290" s="158"/>
      <c r="D290" s="158"/>
      <c r="E290" s="169"/>
      <c r="F290" s="158"/>
      <c r="G290" s="158"/>
      <c r="H290" s="158"/>
      <c r="I290" s="158"/>
      <c r="J290" s="158"/>
      <c r="K290" s="158"/>
      <c r="L290" s="158"/>
      <c r="M290" s="158"/>
    </row>
    <row r="291" spans="1:13" ht="12.75">
      <c r="A291" s="158"/>
      <c r="B291" s="168"/>
      <c r="C291" s="158"/>
      <c r="D291" s="158"/>
      <c r="E291" s="169"/>
      <c r="F291" s="158"/>
      <c r="G291" s="158"/>
      <c r="H291" s="158"/>
      <c r="I291" s="158"/>
      <c r="J291" s="158"/>
      <c r="K291" s="158"/>
      <c r="L291" s="158"/>
      <c r="M291" s="158"/>
    </row>
    <row r="292" spans="1:13" ht="12.75">
      <c r="A292" s="158"/>
      <c r="B292" s="168"/>
      <c r="C292" s="158"/>
      <c r="D292" s="158"/>
      <c r="E292" s="169"/>
      <c r="F292" s="158"/>
      <c r="G292" s="158"/>
      <c r="H292" s="158"/>
      <c r="I292" s="158"/>
      <c r="J292" s="158"/>
      <c r="K292" s="158"/>
      <c r="L292" s="158"/>
      <c r="M292" s="158"/>
    </row>
    <row r="293" spans="1:13" ht="12.75">
      <c r="A293" s="158"/>
      <c r="B293" s="168"/>
      <c r="C293" s="158"/>
      <c r="D293" s="158"/>
      <c r="E293" s="169"/>
      <c r="F293" s="158"/>
      <c r="G293" s="158"/>
      <c r="H293" s="158"/>
      <c r="I293" s="158"/>
      <c r="J293" s="158"/>
      <c r="K293" s="158"/>
      <c r="L293" s="158"/>
      <c r="M293" s="158"/>
    </row>
    <row r="294" spans="1:13" ht="12.75">
      <c r="A294" s="158"/>
      <c r="B294" s="168"/>
      <c r="C294" s="158"/>
      <c r="D294" s="158"/>
      <c r="E294" s="169"/>
      <c r="F294" s="158"/>
      <c r="G294" s="158"/>
      <c r="H294" s="158"/>
      <c r="I294" s="158"/>
      <c r="J294" s="158"/>
      <c r="K294" s="158"/>
      <c r="L294" s="158"/>
      <c r="M294" s="158"/>
    </row>
    <row r="295" spans="1:13" ht="12.75">
      <c r="A295" s="158"/>
      <c r="B295" s="168"/>
      <c r="C295" s="158"/>
      <c r="D295" s="158"/>
      <c r="E295" s="169"/>
      <c r="F295" s="158"/>
      <c r="G295" s="158"/>
      <c r="H295" s="158"/>
      <c r="I295" s="158"/>
      <c r="J295" s="158"/>
      <c r="K295" s="158"/>
      <c r="L295" s="158"/>
      <c r="M295" s="158"/>
    </row>
    <row r="296" spans="1:13" ht="12.75">
      <c r="A296" s="158"/>
      <c r="B296" s="168"/>
      <c r="C296" s="158"/>
      <c r="D296" s="158"/>
      <c r="E296" s="169"/>
      <c r="F296" s="158"/>
      <c r="G296" s="158"/>
      <c r="H296" s="158"/>
      <c r="I296" s="158"/>
      <c r="J296" s="158"/>
      <c r="K296" s="158"/>
      <c r="L296" s="158"/>
      <c r="M296" s="158"/>
    </row>
    <row r="297" spans="1:13" ht="12.75">
      <c r="A297" s="158"/>
      <c r="B297" s="168"/>
      <c r="C297" s="158"/>
      <c r="D297" s="158"/>
      <c r="E297" s="169"/>
      <c r="F297" s="158"/>
      <c r="G297" s="158"/>
      <c r="H297" s="158"/>
      <c r="I297" s="158"/>
      <c r="J297" s="158"/>
      <c r="K297" s="158"/>
      <c r="L297" s="158"/>
      <c r="M297" s="158"/>
    </row>
    <row r="298" spans="1:13" ht="12.75">
      <c r="A298" s="158"/>
      <c r="B298" s="168"/>
      <c r="C298" s="158"/>
      <c r="D298" s="158"/>
      <c r="E298" s="169"/>
      <c r="F298" s="158"/>
      <c r="G298" s="158"/>
      <c r="H298" s="158"/>
      <c r="I298" s="158"/>
      <c r="J298" s="158"/>
      <c r="K298" s="158"/>
      <c r="L298" s="158"/>
      <c r="M298" s="158"/>
    </row>
    <row r="299" spans="1:13" ht="12.75">
      <c r="A299" s="158"/>
      <c r="B299" s="168"/>
      <c r="C299" s="158"/>
      <c r="D299" s="158"/>
      <c r="E299" s="169"/>
      <c r="F299" s="158"/>
      <c r="G299" s="158"/>
      <c r="H299" s="158"/>
      <c r="I299" s="158"/>
      <c r="J299" s="158"/>
      <c r="K299" s="158"/>
      <c r="L299" s="158"/>
      <c r="M299" s="158"/>
    </row>
    <row r="300" spans="1:13" ht="12.75">
      <c r="A300" s="158"/>
      <c r="B300" s="168"/>
      <c r="C300" s="158"/>
      <c r="D300" s="158"/>
      <c r="E300" s="169"/>
      <c r="F300" s="158"/>
      <c r="G300" s="158"/>
      <c r="H300" s="158"/>
      <c r="I300" s="158"/>
      <c r="J300" s="158"/>
      <c r="K300" s="158"/>
      <c r="L300" s="158"/>
      <c r="M300" s="158"/>
    </row>
    <row r="301" spans="1:13" ht="12.75">
      <c r="A301" s="158"/>
      <c r="B301" s="168"/>
      <c r="C301" s="158"/>
      <c r="D301" s="158"/>
      <c r="E301" s="169"/>
      <c r="F301" s="158"/>
      <c r="G301" s="158"/>
      <c r="H301" s="158"/>
      <c r="I301" s="158"/>
      <c r="J301" s="158"/>
      <c r="K301" s="158"/>
      <c r="L301" s="158"/>
      <c r="M301" s="158"/>
    </row>
    <row r="302" spans="1:13" ht="12.75">
      <c r="A302" s="158"/>
      <c r="B302" s="168"/>
      <c r="C302" s="158"/>
      <c r="D302" s="158"/>
      <c r="E302" s="169"/>
      <c r="F302" s="158"/>
      <c r="G302" s="158"/>
      <c r="H302" s="158"/>
      <c r="I302" s="158"/>
      <c r="J302" s="158"/>
      <c r="K302" s="158"/>
      <c r="L302" s="158"/>
      <c r="M302" s="158"/>
    </row>
    <row r="303" spans="1:13" ht="12.75">
      <c r="A303" s="158"/>
      <c r="B303" s="168"/>
      <c r="C303" s="158"/>
      <c r="D303" s="158"/>
      <c r="E303" s="169"/>
      <c r="F303" s="158"/>
      <c r="G303" s="158"/>
      <c r="H303" s="158"/>
      <c r="I303" s="158"/>
      <c r="J303" s="158"/>
      <c r="K303" s="158"/>
      <c r="L303" s="158"/>
      <c r="M303" s="158"/>
    </row>
    <row r="304" spans="1:13" ht="12.75">
      <c r="A304" s="158"/>
      <c r="B304" s="168"/>
      <c r="C304" s="158"/>
      <c r="D304" s="158"/>
      <c r="E304" s="169"/>
      <c r="F304" s="158"/>
      <c r="G304" s="158"/>
      <c r="H304" s="158"/>
      <c r="I304" s="158"/>
      <c r="J304" s="158"/>
      <c r="K304" s="158"/>
      <c r="L304" s="158"/>
      <c r="M304" s="158"/>
    </row>
    <row r="305" spans="1:13" ht="12.75">
      <c r="A305" s="158"/>
      <c r="B305" s="168"/>
      <c r="C305" s="158"/>
      <c r="D305" s="158"/>
      <c r="E305" s="169"/>
      <c r="F305" s="158"/>
      <c r="G305" s="158"/>
      <c r="H305" s="158"/>
      <c r="I305" s="158"/>
      <c r="J305" s="158"/>
      <c r="K305" s="158"/>
      <c r="L305" s="158"/>
      <c r="M305" s="158"/>
    </row>
    <row r="306" spans="1:13" ht="12.75">
      <c r="A306" s="158"/>
      <c r="B306" s="168"/>
      <c r="C306" s="158"/>
      <c r="D306" s="158"/>
      <c r="E306" s="169"/>
      <c r="F306" s="158"/>
      <c r="G306" s="158"/>
      <c r="H306" s="158"/>
      <c r="I306" s="158"/>
      <c r="J306" s="158"/>
      <c r="K306" s="158"/>
      <c r="L306" s="158"/>
      <c r="M306" s="158"/>
    </row>
    <row r="307" spans="1:13" ht="12.75">
      <c r="A307" s="158"/>
      <c r="B307" s="168"/>
      <c r="C307" s="158"/>
      <c r="D307" s="158"/>
      <c r="E307" s="169"/>
      <c r="F307" s="158"/>
      <c r="G307" s="158"/>
      <c r="H307" s="158"/>
      <c r="I307" s="158"/>
      <c r="J307" s="158"/>
      <c r="K307" s="158"/>
      <c r="L307" s="158"/>
      <c r="M307" s="158"/>
    </row>
    <row r="308" spans="1:13" ht="12.75">
      <c r="A308" s="158"/>
      <c r="B308" s="168"/>
      <c r="C308" s="158"/>
      <c r="D308" s="158"/>
      <c r="E308" s="169"/>
      <c r="F308" s="158"/>
      <c r="G308" s="158"/>
      <c r="H308" s="158"/>
      <c r="I308" s="158"/>
      <c r="J308" s="158"/>
      <c r="K308" s="158"/>
      <c r="L308" s="158"/>
      <c r="M308" s="158"/>
    </row>
    <row r="309" spans="1:13" ht="12.75">
      <c r="A309" s="158"/>
      <c r="B309" s="168"/>
      <c r="C309" s="158"/>
      <c r="D309" s="158"/>
      <c r="E309" s="169"/>
      <c r="F309" s="158"/>
      <c r="G309" s="158"/>
      <c r="H309" s="158"/>
      <c r="I309" s="158"/>
      <c r="J309" s="158"/>
      <c r="K309" s="158"/>
      <c r="L309" s="158"/>
      <c r="M309" s="158"/>
    </row>
    <row r="310" spans="1:13" ht="12.75">
      <c r="A310" s="158"/>
      <c r="B310" s="168"/>
      <c r="C310" s="158"/>
      <c r="D310" s="158"/>
      <c r="E310" s="169"/>
      <c r="F310" s="158"/>
      <c r="G310" s="158"/>
      <c r="H310" s="158"/>
      <c r="I310" s="158"/>
      <c r="J310" s="158"/>
      <c r="K310" s="158"/>
      <c r="L310" s="158"/>
      <c r="M310" s="158"/>
    </row>
    <row r="311" spans="1:13" ht="12.75">
      <c r="A311" s="158"/>
      <c r="B311" s="168"/>
      <c r="C311" s="158"/>
      <c r="D311" s="158"/>
      <c r="E311" s="169"/>
      <c r="F311" s="158"/>
      <c r="G311" s="158"/>
      <c r="H311" s="158"/>
      <c r="I311" s="158"/>
      <c r="J311" s="158"/>
      <c r="K311" s="158"/>
      <c r="L311" s="158"/>
      <c r="M311" s="158"/>
    </row>
    <row r="312" spans="1:13" ht="12.75">
      <c r="A312" s="158"/>
      <c r="B312" s="168"/>
      <c r="C312" s="158"/>
      <c r="D312" s="158"/>
      <c r="E312" s="169"/>
      <c r="F312" s="158"/>
      <c r="G312" s="158"/>
      <c r="H312" s="158"/>
      <c r="I312" s="158"/>
      <c r="J312" s="158"/>
      <c r="K312" s="158"/>
      <c r="L312" s="158"/>
      <c r="M312" s="158"/>
    </row>
    <row r="313" spans="1:13" ht="12.75">
      <c r="A313" s="158"/>
      <c r="B313" s="168"/>
      <c r="C313" s="158"/>
      <c r="D313" s="158"/>
      <c r="E313" s="169"/>
      <c r="F313" s="158"/>
      <c r="G313" s="158"/>
      <c r="H313" s="158"/>
      <c r="I313" s="158"/>
      <c r="J313" s="158"/>
      <c r="K313" s="158"/>
      <c r="L313" s="158"/>
      <c r="M313" s="158"/>
    </row>
    <row r="314" spans="1:13" ht="12.75">
      <c r="A314" s="158"/>
      <c r="B314" s="168"/>
      <c r="C314" s="158"/>
      <c r="D314" s="158"/>
      <c r="E314" s="169"/>
      <c r="F314" s="158"/>
      <c r="G314" s="158"/>
      <c r="H314" s="158"/>
      <c r="I314" s="158"/>
      <c r="J314" s="158"/>
      <c r="K314" s="158"/>
      <c r="L314" s="158"/>
      <c r="M314" s="158"/>
    </row>
    <row r="315" spans="1:13" ht="12.75">
      <c r="A315" s="158"/>
      <c r="B315" s="168"/>
      <c r="C315" s="158"/>
      <c r="D315" s="158"/>
      <c r="E315" s="169"/>
      <c r="F315" s="158"/>
      <c r="G315" s="158"/>
      <c r="H315" s="158"/>
      <c r="I315" s="158"/>
      <c r="J315" s="158"/>
      <c r="K315" s="158"/>
      <c r="L315" s="158"/>
      <c r="M315" s="158"/>
    </row>
    <row r="316" spans="1:13" ht="12.75">
      <c r="A316" s="158"/>
      <c r="B316" s="168"/>
      <c r="C316" s="158"/>
      <c r="D316" s="158"/>
      <c r="E316" s="169"/>
      <c r="F316" s="158"/>
      <c r="G316" s="158"/>
      <c r="H316" s="158"/>
      <c r="I316" s="158"/>
      <c r="J316" s="158"/>
      <c r="K316" s="158"/>
      <c r="L316" s="158"/>
      <c r="M316" s="158"/>
    </row>
    <row r="317" spans="1:13" ht="12.75">
      <c r="A317" s="158"/>
      <c r="B317" s="168"/>
      <c r="C317" s="158"/>
      <c r="D317" s="158"/>
      <c r="E317" s="169"/>
      <c r="F317" s="158"/>
      <c r="G317" s="158"/>
      <c r="H317" s="158"/>
      <c r="I317" s="158"/>
      <c r="J317" s="158"/>
      <c r="K317" s="158"/>
      <c r="L317" s="158"/>
      <c r="M317" s="158"/>
    </row>
    <row r="318" spans="1:13" ht="12.75">
      <c r="A318" s="158"/>
      <c r="B318" s="168"/>
      <c r="C318" s="158"/>
      <c r="D318" s="158"/>
      <c r="E318" s="169"/>
      <c r="F318" s="158"/>
      <c r="G318" s="158"/>
      <c r="H318" s="158"/>
      <c r="I318" s="158"/>
      <c r="J318" s="158"/>
      <c r="K318" s="158"/>
      <c r="L318" s="158"/>
      <c r="M318" s="158"/>
    </row>
    <row r="319" spans="1:13" ht="12.75">
      <c r="A319" s="158"/>
      <c r="B319" s="168"/>
      <c r="C319" s="158"/>
      <c r="D319" s="158"/>
      <c r="E319" s="169"/>
      <c r="F319" s="158"/>
      <c r="G319" s="158"/>
      <c r="H319" s="158"/>
      <c r="I319" s="158"/>
      <c r="J319" s="158"/>
      <c r="K319" s="158"/>
      <c r="L319" s="158"/>
      <c r="M319" s="158"/>
    </row>
    <row r="320" spans="1:13" ht="12.75">
      <c r="A320" s="158"/>
      <c r="B320" s="168"/>
      <c r="C320" s="158"/>
      <c r="D320" s="158"/>
      <c r="E320" s="169"/>
      <c r="F320" s="158"/>
      <c r="G320" s="158"/>
      <c r="H320" s="158"/>
      <c r="I320" s="158"/>
      <c r="J320" s="158"/>
      <c r="K320" s="158"/>
      <c r="L320" s="158"/>
      <c r="M320" s="158"/>
    </row>
    <row r="321" spans="1:13" ht="12.75">
      <c r="A321" s="158"/>
      <c r="B321" s="168"/>
      <c r="C321" s="158"/>
      <c r="D321" s="158"/>
      <c r="E321" s="169"/>
      <c r="F321" s="158"/>
      <c r="G321" s="158"/>
      <c r="H321" s="158"/>
      <c r="I321" s="158"/>
      <c r="J321" s="158"/>
      <c r="K321" s="158"/>
      <c r="L321" s="158"/>
      <c r="M321" s="158"/>
    </row>
    <row r="322" spans="1:13" ht="12.75">
      <c r="A322" s="158"/>
      <c r="B322" s="168"/>
      <c r="C322" s="158"/>
      <c r="D322" s="158"/>
      <c r="E322" s="169"/>
      <c r="F322" s="158"/>
      <c r="G322" s="158"/>
      <c r="H322" s="158"/>
      <c r="I322" s="158"/>
      <c r="J322" s="158"/>
      <c r="K322" s="158"/>
      <c r="L322" s="158"/>
      <c r="M322" s="158"/>
    </row>
    <row r="323" spans="1:13" ht="12.75">
      <c r="A323" s="158"/>
      <c r="B323" s="168"/>
      <c r="C323" s="158"/>
      <c r="D323" s="158"/>
      <c r="E323" s="169"/>
      <c r="F323" s="158"/>
      <c r="G323" s="158"/>
      <c r="H323" s="158"/>
      <c r="I323" s="158"/>
      <c r="J323" s="158"/>
      <c r="K323" s="158"/>
      <c r="L323" s="158"/>
      <c r="M323" s="158"/>
    </row>
    <row r="324" spans="1:13" ht="12.75">
      <c r="A324" s="158"/>
      <c r="B324" s="168"/>
      <c r="C324" s="158"/>
      <c r="D324" s="158"/>
      <c r="E324" s="169"/>
      <c r="F324" s="158"/>
      <c r="G324" s="158"/>
      <c r="H324" s="158"/>
      <c r="I324" s="158"/>
      <c r="J324" s="158"/>
      <c r="K324" s="158"/>
      <c r="L324" s="158"/>
      <c r="M324" s="158"/>
    </row>
    <row r="325" spans="1:13" ht="12.75">
      <c r="A325" s="158"/>
      <c r="B325" s="168"/>
      <c r="C325" s="158"/>
      <c r="D325" s="158"/>
      <c r="E325" s="169"/>
      <c r="F325" s="158"/>
      <c r="G325" s="158"/>
      <c r="H325" s="158"/>
      <c r="I325" s="158"/>
      <c r="J325" s="158"/>
      <c r="K325" s="158"/>
      <c r="L325" s="158"/>
      <c r="M325" s="158"/>
    </row>
    <row r="326" spans="1:13" ht="12.75">
      <c r="A326" s="158"/>
      <c r="B326" s="168"/>
      <c r="C326" s="158"/>
      <c r="D326" s="158"/>
      <c r="E326" s="169"/>
      <c r="F326" s="158"/>
      <c r="G326" s="158"/>
      <c r="H326" s="158"/>
      <c r="I326" s="158"/>
      <c r="J326" s="158"/>
      <c r="K326" s="158"/>
      <c r="L326" s="158"/>
      <c r="M326" s="158"/>
    </row>
    <row r="327" spans="1:13" ht="12.75">
      <c r="A327" s="158"/>
      <c r="B327" s="168"/>
      <c r="C327" s="158"/>
      <c r="D327" s="158"/>
      <c r="E327" s="169"/>
      <c r="F327" s="158"/>
      <c r="G327" s="158"/>
      <c r="H327" s="158"/>
      <c r="I327" s="158"/>
      <c r="J327" s="158"/>
      <c r="K327" s="158"/>
      <c r="L327" s="158"/>
      <c r="M327" s="158"/>
    </row>
    <row r="328" spans="1:13" ht="12.75">
      <c r="A328" s="158"/>
      <c r="B328" s="168"/>
      <c r="C328" s="158"/>
      <c r="D328" s="158"/>
      <c r="E328" s="169"/>
      <c r="F328" s="158"/>
      <c r="G328" s="158"/>
      <c r="H328" s="158"/>
      <c r="I328" s="158"/>
      <c r="J328" s="158"/>
      <c r="K328" s="158"/>
      <c r="L328" s="158"/>
      <c r="M328" s="158"/>
    </row>
    <row r="329" spans="1:13" ht="12.75">
      <c r="A329" s="158"/>
      <c r="B329" s="168"/>
      <c r="C329" s="158"/>
      <c r="D329" s="158"/>
      <c r="E329" s="169"/>
      <c r="F329" s="158"/>
      <c r="G329" s="158"/>
      <c r="H329" s="158"/>
      <c r="I329" s="158"/>
      <c r="J329" s="158"/>
      <c r="K329" s="158"/>
      <c r="L329" s="158"/>
      <c r="M329" s="158"/>
    </row>
    <row r="330" spans="1:13" ht="12.75">
      <c r="A330" s="158"/>
      <c r="B330" s="168"/>
      <c r="C330" s="158"/>
      <c r="D330" s="158"/>
      <c r="E330" s="169"/>
      <c r="F330" s="158"/>
      <c r="G330" s="158"/>
      <c r="H330" s="158"/>
      <c r="I330" s="158"/>
      <c r="J330" s="158"/>
      <c r="K330" s="158"/>
      <c r="L330" s="158"/>
      <c r="M330" s="158"/>
    </row>
    <row r="331" spans="1:13" ht="12.75">
      <c r="A331" s="158"/>
      <c r="B331" s="168"/>
      <c r="C331" s="158"/>
      <c r="D331" s="158"/>
      <c r="E331" s="169"/>
      <c r="F331" s="158"/>
      <c r="G331" s="158"/>
      <c r="H331" s="158"/>
      <c r="I331" s="158"/>
      <c r="J331" s="158"/>
      <c r="K331" s="158"/>
      <c r="L331" s="158"/>
      <c r="M331" s="158"/>
    </row>
    <row r="332" spans="1:13" ht="12.75">
      <c r="A332" s="158"/>
      <c r="B332" s="168"/>
      <c r="C332" s="158"/>
      <c r="D332" s="158"/>
      <c r="E332" s="169"/>
      <c r="F332" s="158"/>
      <c r="G332" s="158"/>
      <c r="H332" s="158"/>
      <c r="I332" s="158"/>
      <c r="J332" s="158"/>
      <c r="K332" s="158"/>
      <c r="L332" s="158"/>
      <c r="M332" s="158"/>
    </row>
    <row r="333" spans="1:13" ht="12.75">
      <c r="A333" s="158"/>
      <c r="B333" s="168"/>
      <c r="C333" s="158"/>
      <c r="D333" s="158"/>
      <c r="E333" s="169"/>
      <c r="F333" s="158"/>
      <c r="G333" s="158"/>
      <c r="H333" s="158"/>
      <c r="I333" s="158"/>
      <c r="J333" s="158"/>
      <c r="K333" s="158"/>
      <c r="L333" s="158"/>
      <c r="M333" s="158"/>
    </row>
    <row r="334" spans="1:13" ht="12.75">
      <c r="A334" s="158"/>
      <c r="B334" s="168"/>
      <c r="C334" s="158"/>
      <c r="D334" s="158"/>
      <c r="E334" s="169"/>
      <c r="F334" s="158"/>
      <c r="G334" s="158"/>
      <c r="H334" s="158"/>
      <c r="I334" s="158"/>
      <c r="J334" s="158"/>
      <c r="K334" s="158"/>
      <c r="L334" s="158"/>
      <c r="M334" s="158"/>
    </row>
    <row r="335" spans="1:13" ht="12.75">
      <c r="A335" s="158"/>
      <c r="B335" s="168"/>
      <c r="C335" s="158"/>
      <c r="D335" s="158"/>
      <c r="E335" s="169"/>
      <c r="F335" s="158"/>
      <c r="G335" s="158"/>
      <c r="H335" s="158"/>
      <c r="I335" s="158"/>
      <c r="J335" s="158"/>
      <c r="K335" s="158"/>
      <c r="L335" s="158"/>
      <c r="M335" s="158"/>
    </row>
    <row r="336" spans="1:13" ht="12.75">
      <c r="A336" s="158"/>
      <c r="B336" s="168"/>
      <c r="C336" s="158"/>
      <c r="D336" s="158"/>
      <c r="E336" s="169"/>
      <c r="F336" s="158"/>
      <c r="G336" s="158"/>
      <c r="H336" s="158"/>
      <c r="I336" s="158"/>
      <c r="J336" s="158"/>
      <c r="K336" s="158"/>
      <c r="L336" s="158"/>
      <c r="M336" s="158"/>
    </row>
    <row r="337" spans="1:13" ht="12.75">
      <c r="A337" s="158"/>
      <c r="B337" s="168"/>
      <c r="C337" s="158"/>
      <c r="D337" s="158"/>
      <c r="E337" s="169"/>
      <c r="F337" s="158"/>
      <c r="G337" s="158"/>
      <c r="H337" s="158"/>
      <c r="I337" s="158"/>
      <c r="J337" s="158"/>
      <c r="K337" s="158"/>
      <c r="L337" s="158"/>
      <c r="M337" s="158"/>
    </row>
    <row r="338" spans="1:13" ht="12.75">
      <c r="A338" s="158"/>
      <c r="B338" s="168"/>
      <c r="C338" s="158"/>
      <c r="D338" s="158"/>
      <c r="E338" s="169"/>
      <c r="F338" s="158"/>
      <c r="G338" s="158"/>
      <c r="H338" s="158"/>
      <c r="I338" s="158"/>
      <c r="J338" s="158"/>
      <c r="K338" s="158"/>
      <c r="L338" s="158"/>
      <c r="M338" s="158"/>
    </row>
    <row r="339" spans="1:13" ht="12.75">
      <c r="A339" s="158"/>
      <c r="B339" s="168"/>
      <c r="C339" s="158"/>
      <c r="D339" s="158"/>
      <c r="E339" s="169"/>
      <c r="F339" s="158"/>
      <c r="G339" s="158"/>
      <c r="H339" s="158"/>
      <c r="I339" s="158"/>
      <c r="J339" s="158"/>
      <c r="K339" s="158"/>
      <c r="L339" s="158"/>
      <c r="M339" s="158"/>
    </row>
    <row r="340" spans="1:13" ht="12.75">
      <c r="A340" s="158"/>
      <c r="B340" s="168"/>
      <c r="C340" s="158"/>
      <c r="D340" s="158"/>
      <c r="E340" s="169"/>
      <c r="F340" s="158"/>
      <c r="G340" s="158"/>
      <c r="H340" s="158"/>
      <c r="I340" s="158"/>
      <c r="J340" s="158"/>
      <c r="K340" s="158"/>
      <c r="L340" s="158"/>
      <c r="M340" s="158"/>
    </row>
    <row r="341" spans="1:13" ht="12.75">
      <c r="A341" s="158"/>
      <c r="B341" s="168"/>
      <c r="C341" s="158"/>
      <c r="D341" s="158"/>
      <c r="E341" s="169"/>
      <c r="F341" s="158"/>
      <c r="G341" s="158"/>
      <c r="H341" s="158"/>
      <c r="I341" s="158"/>
      <c r="J341" s="158"/>
      <c r="K341" s="158"/>
      <c r="L341" s="158"/>
      <c r="M341" s="158"/>
    </row>
    <row r="342" spans="1:13" ht="12.75">
      <c r="A342" s="158"/>
      <c r="B342" s="168"/>
      <c r="C342" s="158"/>
      <c r="D342" s="158"/>
      <c r="E342" s="169"/>
      <c r="F342" s="158"/>
      <c r="G342" s="158"/>
      <c r="H342" s="158"/>
      <c r="I342" s="158"/>
      <c r="J342" s="158"/>
      <c r="K342" s="158"/>
      <c r="L342" s="158"/>
      <c r="M342" s="158"/>
    </row>
    <row r="343" spans="1:13" ht="12.75">
      <c r="A343" s="158"/>
      <c r="B343" s="168"/>
      <c r="C343" s="158"/>
      <c r="D343" s="158"/>
      <c r="E343" s="169"/>
      <c r="F343" s="158"/>
      <c r="G343" s="158"/>
      <c r="H343" s="158"/>
      <c r="I343" s="158"/>
      <c r="J343" s="158"/>
      <c r="K343" s="158"/>
      <c r="L343" s="158"/>
      <c r="M343" s="158"/>
    </row>
    <row r="344" spans="1:13" ht="12.75">
      <c r="A344" s="158"/>
      <c r="B344" s="168"/>
      <c r="C344" s="158"/>
      <c r="D344" s="158"/>
      <c r="E344" s="169"/>
      <c r="F344" s="158"/>
      <c r="G344" s="158"/>
      <c r="H344" s="158"/>
      <c r="I344" s="158"/>
      <c r="J344" s="158"/>
      <c r="K344" s="158"/>
      <c r="L344" s="158"/>
      <c r="M344" s="158"/>
    </row>
    <row r="345" spans="1:13" ht="12.75">
      <c r="A345" s="158"/>
      <c r="B345" s="168"/>
      <c r="C345" s="158"/>
      <c r="D345" s="158"/>
      <c r="E345" s="169"/>
      <c r="F345" s="158"/>
      <c r="G345" s="158"/>
      <c r="H345" s="158"/>
      <c r="I345" s="158"/>
      <c r="J345" s="158"/>
      <c r="K345" s="158"/>
      <c r="L345" s="158"/>
      <c r="M345" s="158"/>
    </row>
    <row r="346" spans="1:13" ht="12.75">
      <c r="A346" s="158"/>
      <c r="B346" s="168"/>
      <c r="C346" s="158"/>
      <c r="D346" s="158"/>
      <c r="E346" s="169"/>
      <c r="F346" s="158"/>
      <c r="G346" s="158"/>
      <c r="H346" s="158"/>
      <c r="I346" s="158"/>
      <c r="J346" s="158"/>
      <c r="K346" s="158"/>
      <c r="L346" s="158"/>
      <c r="M346" s="158"/>
    </row>
    <row r="347" spans="1:13" ht="12.75">
      <c r="A347" s="158"/>
      <c r="B347" s="168"/>
      <c r="C347" s="158"/>
      <c r="D347" s="158"/>
      <c r="E347" s="169"/>
      <c r="F347" s="158"/>
      <c r="G347" s="158"/>
      <c r="H347" s="158"/>
      <c r="I347" s="158"/>
      <c r="J347" s="158"/>
      <c r="K347" s="158"/>
      <c r="L347" s="158"/>
      <c r="M347" s="158"/>
    </row>
    <row r="348" spans="1:13" ht="12.75">
      <c r="A348" s="158"/>
      <c r="B348" s="168"/>
      <c r="C348" s="158"/>
      <c r="D348" s="158"/>
      <c r="E348" s="169"/>
      <c r="F348" s="158"/>
      <c r="G348" s="158"/>
      <c r="H348" s="158"/>
      <c r="I348" s="158"/>
      <c r="J348" s="158"/>
      <c r="K348" s="158"/>
      <c r="L348" s="158"/>
      <c r="M348" s="158"/>
    </row>
    <row r="349" spans="1:13" ht="12.75">
      <c r="A349" s="158"/>
      <c r="B349" s="168"/>
      <c r="C349" s="158"/>
      <c r="D349" s="158"/>
      <c r="E349" s="169"/>
      <c r="F349" s="158"/>
      <c r="G349" s="158"/>
      <c r="H349" s="158"/>
      <c r="I349" s="158"/>
      <c r="J349" s="158"/>
      <c r="K349" s="158"/>
      <c r="L349" s="158"/>
      <c r="M349" s="158"/>
    </row>
    <row r="350" spans="1:13" ht="12.75">
      <c r="A350" s="158"/>
      <c r="B350" s="168"/>
      <c r="C350" s="158"/>
      <c r="D350" s="158"/>
      <c r="E350" s="169"/>
      <c r="F350" s="158"/>
      <c r="G350" s="158"/>
      <c r="H350" s="158"/>
      <c r="I350" s="158"/>
      <c r="J350" s="158"/>
      <c r="K350" s="158"/>
      <c r="L350" s="158"/>
      <c r="M350" s="158"/>
    </row>
    <row r="351" spans="1:13" ht="12.75">
      <c r="A351" s="158"/>
      <c r="B351" s="168"/>
      <c r="C351" s="158"/>
      <c r="D351" s="158"/>
      <c r="E351" s="169"/>
      <c r="F351" s="158"/>
      <c r="G351" s="158"/>
      <c r="H351" s="158"/>
      <c r="I351" s="158"/>
      <c r="J351" s="158"/>
      <c r="K351" s="158"/>
      <c r="L351" s="158"/>
      <c r="M351" s="158"/>
    </row>
    <row r="352" spans="1:13" ht="12.75">
      <c r="A352" s="158"/>
      <c r="B352" s="168"/>
      <c r="C352" s="158"/>
      <c r="D352" s="158"/>
      <c r="E352" s="169"/>
      <c r="F352" s="158"/>
      <c r="G352" s="158"/>
      <c r="H352" s="158"/>
      <c r="I352" s="158"/>
      <c r="J352" s="158"/>
      <c r="K352" s="158"/>
      <c r="L352" s="158"/>
      <c r="M352" s="158"/>
    </row>
    <row r="353" spans="1:13" ht="12.75">
      <c r="A353" s="158"/>
      <c r="B353" s="168"/>
      <c r="C353" s="158"/>
      <c r="D353" s="158"/>
      <c r="E353" s="169"/>
      <c r="F353" s="158"/>
      <c r="G353" s="158"/>
      <c r="H353" s="158"/>
      <c r="I353" s="158"/>
      <c r="J353" s="158"/>
      <c r="K353" s="158"/>
      <c r="L353" s="158"/>
      <c r="M353" s="158"/>
    </row>
    <row r="354" spans="1:13" ht="12.75">
      <c r="A354" s="158"/>
      <c r="B354" s="168"/>
      <c r="C354" s="158"/>
      <c r="D354" s="158"/>
      <c r="E354" s="169"/>
      <c r="F354" s="158"/>
      <c r="G354" s="158"/>
      <c r="H354" s="158"/>
      <c r="I354" s="158"/>
      <c r="J354" s="158"/>
      <c r="K354" s="158"/>
      <c r="L354" s="158"/>
      <c r="M354" s="158"/>
    </row>
    <row r="355" spans="1:13" ht="12.75">
      <c r="A355" s="158"/>
      <c r="B355" s="168"/>
      <c r="C355" s="158"/>
      <c r="D355" s="158"/>
      <c r="E355" s="169"/>
      <c r="F355" s="158"/>
      <c r="G355" s="158"/>
      <c r="H355" s="158"/>
      <c r="I355" s="158"/>
      <c r="J355" s="158"/>
      <c r="K355" s="158"/>
      <c r="L355" s="158"/>
      <c r="M355" s="158"/>
    </row>
    <row r="356" spans="1:13" ht="12.75">
      <c r="A356" s="158"/>
      <c r="B356" s="168"/>
      <c r="C356" s="158"/>
      <c r="D356" s="158"/>
      <c r="E356" s="169"/>
      <c r="F356" s="158"/>
      <c r="G356" s="158"/>
      <c r="H356" s="158"/>
      <c r="I356" s="158"/>
      <c r="J356" s="158"/>
      <c r="K356" s="158"/>
      <c r="L356" s="158"/>
      <c r="M356" s="158"/>
    </row>
    <row r="357" spans="1:13" ht="12.75">
      <c r="A357" s="158"/>
      <c r="B357" s="168"/>
      <c r="C357" s="158"/>
      <c r="D357" s="158"/>
      <c r="E357" s="169"/>
      <c r="F357" s="158"/>
      <c r="G357" s="158"/>
      <c r="H357" s="158"/>
      <c r="I357" s="158"/>
      <c r="J357" s="158"/>
      <c r="K357" s="158"/>
      <c r="L357" s="158"/>
      <c r="M357" s="158"/>
    </row>
    <row r="358" spans="1:13" ht="12.75">
      <c r="A358" s="158"/>
      <c r="B358" s="168"/>
      <c r="C358" s="158"/>
      <c r="D358" s="158"/>
      <c r="E358" s="169"/>
      <c r="F358" s="158"/>
      <c r="G358" s="158"/>
      <c r="H358" s="158"/>
      <c r="I358" s="158"/>
      <c r="J358" s="158"/>
      <c r="K358" s="158"/>
      <c r="L358" s="158"/>
      <c r="M358" s="158"/>
    </row>
    <row r="359" spans="1:13" ht="12.75">
      <c r="A359" s="158"/>
      <c r="B359" s="168"/>
      <c r="C359" s="158"/>
      <c r="D359" s="158"/>
      <c r="E359" s="169"/>
      <c r="F359" s="158"/>
      <c r="G359" s="158"/>
      <c r="H359" s="158"/>
      <c r="I359" s="158"/>
      <c r="J359" s="158"/>
      <c r="K359" s="158"/>
      <c r="L359" s="158"/>
      <c r="M359" s="158"/>
    </row>
    <row r="360" spans="1:13" ht="12.75">
      <c r="A360" s="158"/>
      <c r="B360" s="168"/>
      <c r="C360" s="158"/>
      <c r="D360" s="158"/>
      <c r="E360" s="169"/>
      <c r="F360" s="158"/>
      <c r="G360" s="158"/>
      <c r="H360" s="158"/>
      <c r="I360" s="158"/>
      <c r="J360" s="158"/>
      <c r="K360" s="158"/>
      <c r="L360" s="158"/>
      <c r="M360" s="158"/>
    </row>
    <row r="361" spans="1:13" ht="12.75">
      <c r="A361" s="158"/>
      <c r="B361" s="168"/>
      <c r="C361" s="158"/>
      <c r="D361" s="158"/>
      <c r="E361" s="169"/>
      <c r="F361" s="158"/>
      <c r="G361" s="158"/>
      <c r="H361" s="158"/>
      <c r="I361" s="158"/>
      <c r="J361" s="158"/>
      <c r="K361" s="158"/>
      <c r="L361" s="158"/>
      <c r="M361" s="158"/>
    </row>
    <row r="362" spans="1:13" ht="12.75">
      <c r="A362" s="158"/>
      <c r="B362" s="168"/>
      <c r="C362" s="158"/>
      <c r="D362" s="158"/>
      <c r="E362" s="169"/>
      <c r="F362" s="158"/>
      <c r="G362" s="158"/>
      <c r="H362" s="158"/>
      <c r="I362" s="158"/>
      <c r="J362" s="158"/>
      <c r="K362" s="158"/>
      <c r="L362" s="158"/>
      <c r="M362" s="158"/>
    </row>
    <row r="363" spans="1:13" ht="12.75">
      <c r="A363" s="158"/>
      <c r="B363" s="168"/>
      <c r="C363" s="158"/>
      <c r="D363" s="158"/>
      <c r="E363" s="169"/>
      <c r="F363" s="158"/>
      <c r="G363" s="158"/>
      <c r="H363" s="158"/>
      <c r="I363" s="158"/>
      <c r="J363" s="158"/>
      <c r="K363" s="158"/>
      <c r="L363" s="158"/>
      <c r="M363" s="158"/>
    </row>
    <row r="364" spans="1:13" ht="12.75">
      <c r="A364" s="158"/>
      <c r="B364" s="168"/>
      <c r="C364" s="158"/>
      <c r="D364" s="158"/>
      <c r="E364" s="169"/>
      <c r="F364" s="158"/>
      <c r="G364" s="158"/>
      <c r="H364" s="158"/>
      <c r="I364" s="158"/>
      <c r="J364" s="158"/>
      <c r="K364" s="158"/>
      <c r="L364" s="158"/>
      <c r="M364" s="158"/>
    </row>
    <row r="365" spans="1:13" ht="12.75">
      <c r="A365" s="158"/>
      <c r="B365" s="168"/>
      <c r="C365" s="158"/>
      <c r="D365" s="158"/>
      <c r="E365" s="169"/>
      <c r="F365" s="158"/>
      <c r="G365" s="158"/>
      <c r="H365" s="158"/>
      <c r="I365" s="158"/>
      <c r="J365" s="158"/>
      <c r="K365" s="158"/>
      <c r="L365" s="158"/>
      <c r="M365" s="158"/>
    </row>
    <row r="366" spans="1:13" ht="12.75">
      <c r="A366" s="158"/>
      <c r="B366" s="168"/>
      <c r="C366" s="158"/>
      <c r="D366" s="158"/>
      <c r="E366" s="169"/>
      <c r="F366" s="158"/>
      <c r="G366" s="158"/>
      <c r="H366" s="158"/>
      <c r="I366" s="158"/>
      <c r="J366" s="158"/>
      <c r="K366" s="158"/>
      <c r="L366" s="158"/>
      <c r="M366" s="158"/>
    </row>
    <row r="367" spans="1:13" ht="12.75">
      <c r="A367" s="158"/>
      <c r="B367" s="168"/>
      <c r="C367" s="158"/>
      <c r="D367" s="158"/>
      <c r="E367" s="169"/>
      <c r="F367" s="158"/>
      <c r="G367" s="158"/>
      <c r="H367" s="158"/>
      <c r="I367" s="158"/>
      <c r="J367" s="158"/>
      <c r="K367" s="158"/>
      <c r="L367" s="158"/>
      <c r="M367" s="158"/>
    </row>
    <row r="368" spans="1:13" ht="12.75">
      <c r="A368" s="158"/>
      <c r="B368" s="168"/>
      <c r="C368" s="158"/>
      <c r="D368" s="158"/>
      <c r="E368" s="169"/>
      <c r="F368" s="158"/>
      <c r="G368" s="158"/>
      <c r="H368" s="158"/>
      <c r="I368" s="158"/>
      <c r="J368" s="158"/>
      <c r="K368" s="158"/>
      <c r="L368" s="158"/>
      <c r="M368" s="158"/>
    </row>
    <row r="369" spans="1:13" ht="12.75">
      <c r="A369" s="158"/>
      <c r="B369" s="168"/>
      <c r="C369" s="158"/>
      <c r="D369" s="158"/>
      <c r="E369" s="169"/>
      <c r="F369" s="158"/>
      <c r="G369" s="158"/>
      <c r="H369" s="158"/>
      <c r="I369" s="158"/>
      <c r="J369" s="158"/>
      <c r="K369" s="158"/>
      <c r="L369" s="158"/>
      <c r="M369" s="158"/>
    </row>
    <row r="370" spans="1:13" ht="12.75">
      <c r="A370" s="158"/>
      <c r="B370" s="168"/>
      <c r="C370" s="158"/>
      <c r="D370" s="158"/>
      <c r="E370" s="169"/>
      <c r="F370" s="158"/>
      <c r="G370" s="158"/>
      <c r="H370" s="158"/>
      <c r="I370" s="158"/>
      <c r="J370" s="158"/>
      <c r="K370" s="158"/>
      <c r="L370" s="158"/>
      <c r="M370" s="158"/>
    </row>
    <row r="371" spans="1:13" ht="12.75">
      <c r="A371" s="158"/>
      <c r="B371" s="168"/>
      <c r="C371" s="158"/>
      <c r="D371" s="158"/>
      <c r="E371" s="169"/>
      <c r="F371" s="158"/>
      <c r="G371" s="158"/>
      <c r="H371" s="158"/>
      <c r="I371" s="158"/>
      <c r="J371" s="158"/>
      <c r="K371" s="158"/>
      <c r="L371" s="158"/>
      <c r="M371" s="158"/>
    </row>
    <row r="372" spans="1:13" ht="12.75">
      <c r="A372" s="158"/>
      <c r="B372" s="168"/>
      <c r="C372" s="158"/>
      <c r="D372" s="158"/>
      <c r="E372" s="169"/>
      <c r="F372" s="158"/>
      <c r="G372" s="158"/>
      <c r="H372" s="158"/>
      <c r="I372" s="158"/>
      <c r="J372" s="158"/>
      <c r="K372" s="158"/>
      <c r="L372" s="158"/>
      <c r="M372" s="158"/>
    </row>
    <row r="373" spans="1:13" ht="12.75">
      <c r="A373" s="158"/>
      <c r="B373" s="168"/>
      <c r="C373" s="158"/>
      <c r="D373" s="158"/>
      <c r="E373" s="169"/>
      <c r="F373" s="158"/>
      <c r="G373" s="158"/>
      <c r="H373" s="158"/>
      <c r="I373" s="158"/>
      <c r="J373" s="158"/>
      <c r="K373" s="158"/>
      <c r="L373" s="158"/>
      <c r="M373" s="158"/>
    </row>
    <row r="374" spans="1:13" ht="12.75">
      <c r="A374" s="158"/>
      <c r="B374" s="168"/>
      <c r="C374" s="158"/>
      <c r="D374" s="158"/>
      <c r="E374" s="169"/>
      <c r="F374" s="158"/>
      <c r="G374" s="158"/>
      <c r="H374" s="158"/>
      <c r="I374" s="158"/>
      <c r="J374" s="158"/>
      <c r="K374" s="158"/>
      <c r="L374" s="158"/>
      <c r="M374" s="158"/>
    </row>
    <row r="375" spans="1:13" ht="12.75">
      <c r="A375" s="158"/>
      <c r="B375" s="168"/>
      <c r="C375" s="158"/>
      <c r="D375" s="158"/>
      <c r="E375" s="169"/>
      <c r="F375" s="158"/>
      <c r="G375" s="158"/>
      <c r="H375" s="158"/>
      <c r="I375" s="158"/>
      <c r="J375" s="158"/>
      <c r="K375" s="158"/>
      <c r="L375" s="158"/>
      <c r="M375" s="158"/>
    </row>
    <row r="376" spans="1:13" ht="12.75">
      <c r="A376" s="158"/>
      <c r="B376" s="168"/>
      <c r="C376" s="158"/>
      <c r="D376" s="158"/>
      <c r="E376" s="169"/>
      <c r="F376" s="158"/>
      <c r="G376" s="158"/>
      <c r="H376" s="158"/>
      <c r="I376" s="158"/>
      <c r="J376" s="158"/>
      <c r="K376" s="158"/>
      <c r="L376" s="158"/>
      <c r="M376" s="158"/>
    </row>
    <row r="377" spans="1:13" ht="12.75">
      <c r="A377" s="158"/>
      <c r="B377" s="168"/>
      <c r="C377" s="158"/>
      <c r="D377" s="158"/>
      <c r="E377" s="169"/>
      <c r="F377" s="158"/>
      <c r="G377" s="158"/>
      <c r="H377" s="158"/>
      <c r="I377" s="158"/>
      <c r="J377" s="158"/>
      <c r="K377" s="158"/>
      <c r="L377" s="158"/>
      <c r="M377" s="158"/>
    </row>
    <row r="378" spans="1:13" ht="12.75">
      <c r="A378" s="158"/>
      <c r="B378" s="168"/>
      <c r="C378" s="158"/>
      <c r="D378" s="158"/>
      <c r="E378" s="169"/>
      <c r="F378" s="158"/>
      <c r="G378" s="158"/>
      <c r="H378" s="158"/>
      <c r="I378" s="158"/>
      <c r="J378" s="158"/>
      <c r="K378" s="158"/>
      <c r="L378" s="158"/>
      <c r="M378" s="158"/>
    </row>
    <row r="379" spans="1:11" ht="12.75">
      <c r="A379" s="29"/>
      <c r="B379" s="56"/>
      <c r="C379" s="29"/>
      <c r="D379" s="29"/>
      <c r="E379" s="84"/>
      <c r="F379" s="29"/>
      <c r="G379" s="29"/>
      <c r="H379" s="29"/>
      <c r="I379" s="29"/>
      <c r="J379" s="29"/>
      <c r="K379" s="29"/>
    </row>
    <row r="380" spans="1:11" ht="12.75">
      <c r="A380" s="29"/>
      <c r="B380" s="56"/>
      <c r="C380" s="29"/>
      <c r="D380" s="29"/>
      <c r="E380" s="84"/>
      <c r="F380" s="29"/>
      <c r="G380" s="29"/>
      <c r="H380" s="29"/>
      <c r="I380" s="29"/>
      <c r="J380" s="29"/>
      <c r="K380" s="29"/>
    </row>
    <row r="381" spans="1:11" ht="12.75">
      <c r="A381" s="29"/>
      <c r="B381" s="56"/>
      <c r="C381" s="29"/>
      <c r="D381" s="29"/>
      <c r="E381" s="84"/>
      <c r="F381" s="29"/>
      <c r="G381" s="29"/>
      <c r="H381" s="29"/>
      <c r="I381" s="29"/>
      <c r="J381" s="29"/>
      <c r="K381" s="29"/>
    </row>
    <row r="382" spans="1:11" ht="12.75">
      <c r="A382" s="29"/>
      <c r="B382" s="56"/>
      <c r="C382" s="29"/>
      <c r="D382" s="29"/>
      <c r="E382" s="84"/>
      <c r="F382" s="29"/>
      <c r="G382" s="29"/>
      <c r="H382" s="29"/>
      <c r="I382" s="29"/>
      <c r="J382" s="29"/>
      <c r="K382" s="29"/>
    </row>
    <row r="383" spans="1:11" ht="12.75">
      <c r="A383" s="29"/>
      <c r="B383" s="56"/>
      <c r="C383" s="29"/>
      <c r="D383" s="29"/>
      <c r="E383" s="84"/>
      <c r="F383" s="29"/>
      <c r="G383" s="29"/>
      <c r="H383" s="29"/>
      <c r="I383" s="29"/>
      <c r="J383" s="29"/>
      <c r="K383" s="29"/>
    </row>
    <row r="384" spans="1:11" ht="12.75">
      <c r="A384" s="29"/>
      <c r="B384" s="56"/>
      <c r="C384" s="29"/>
      <c r="D384" s="29"/>
      <c r="E384" s="84"/>
      <c r="F384" s="29"/>
      <c r="G384" s="29"/>
      <c r="H384" s="29"/>
      <c r="I384" s="29"/>
      <c r="J384" s="29"/>
      <c r="K384" s="29"/>
    </row>
    <row r="385" spans="1:11" ht="12.75">
      <c r="A385" s="29"/>
      <c r="B385" s="56"/>
      <c r="C385" s="29"/>
      <c r="D385" s="29"/>
      <c r="E385" s="84"/>
      <c r="F385" s="29"/>
      <c r="G385" s="29"/>
      <c r="H385" s="29"/>
      <c r="I385" s="29"/>
      <c r="J385" s="29"/>
      <c r="K385" s="29"/>
    </row>
    <row r="386" spans="1:11" ht="12.75">
      <c r="A386" s="29"/>
      <c r="B386" s="56"/>
      <c r="C386" s="29"/>
      <c r="D386" s="29"/>
      <c r="E386" s="84"/>
      <c r="F386" s="29"/>
      <c r="G386" s="29"/>
      <c r="H386" s="29"/>
      <c r="I386" s="29"/>
      <c r="J386" s="29"/>
      <c r="K386" s="29"/>
    </row>
    <row r="387" spans="1:11" ht="12.75">
      <c r="A387" s="29"/>
      <c r="B387" s="56"/>
      <c r="C387" s="29"/>
      <c r="D387" s="29"/>
      <c r="E387" s="84"/>
      <c r="F387" s="29"/>
      <c r="G387" s="29"/>
      <c r="H387" s="29"/>
      <c r="I387" s="29"/>
      <c r="J387" s="29"/>
      <c r="K387" s="29"/>
    </row>
    <row r="388" spans="1:11" ht="12.75">
      <c r="A388" s="29"/>
      <c r="B388" s="56"/>
      <c r="C388" s="29"/>
      <c r="D388" s="29"/>
      <c r="E388" s="84"/>
      <c r="F388" s="29"/>
      <c r="G388" s="29"/>
      <c r="H388" s="29"/>
      <c r="I388" s="29"/>
      <c r="J388" s="29"/>
      <c r="K388" s="29"/>
    </row>
    <row r="389" spans="1:11" ht="12.75">
      <c r="A389" s="29"/>
      <c r="B389" s="56"/>
      <c r="C389" s="29"/>
      <c r="D389" s="29"/>
      <c r="E389" s="84"/>
      <c r="F389" s="29"/>
      <c r="G389" s="29"/>
      <c r="H389" s="29"/>
      <c r="I389" s="29"/>
      <c r="J389" s="29"/>
      <c r="K389" s="29"/>
    </row>
    <row r="390" spans="1:11" ht="12.75">
      <c r="A390" s="29"/>
      <c r="B390" s="56"/>
      <c r="C390" s="29"/>
      <c r="D390" s="29"/>
      <c r="E390" s="84"/>
      <c r="F390" s="29"/>
      <c r="G390" s="29"/>
      <c r="H390" s="29"/>
      <c r="I390" s="29"/>
      <c r="J390" s="29"/>
      <c r="K390" s="29"/>
    </row>
    <row r="391" spans="1:11" ht="12.75">
      <c r="A391" s="29"/>
      <c r="B391" s="56"/>
      <c r="C391" s="29"/>
      <c r="D391" s="29"/>
      <c r="E391" s="84"/>
      <c r="F391" s="29"/>
      <c r="G391" s="29"/>
      <c r="H391" s="29"/>
      <c r="I391" s="29"/>
      <c r="J391" s="29"/>
      <c r="K391" s="29"/>
    </row>
    <row r="392" spans="1:11" ht="12.75">
      <c r="A392" s="29"/>
      <c r="B392" s="56"/>
      <c r="C392" s="29"/>
      <c r="D392" s="29"/>
      <c r="E392" s="84"/>
      <c r="F392" s="29"/>
      <c r="G392" s="29"/>
      <c r="H392" s="29"/>
      <c r="I392" s="29"/>
      <c r="J392" s="29"/>
      <c r="K392" s="29"/>
    </row>
    <row r="393" spans="1:11" ht="12.75">
      <c r="A393" s="29"/>
      <c r="B393" s="56"/>
      <c r="C393" s="29"/>
      <c r="D393" s="29"/>
      <c r="E393" s="84"/>
      <c r="F393" s="29"/>
      <c r="G393" s="29"/>
      <c r="H393" s="29"/>
      <c r="I393" s="29"/>
      <c r="J393" s="29"/>
      <c r="K393" s="29"/>
    </row>
    <row r="394" spans="1:11" ht="12.75">
      <c r="A394" s="29"/>
      <c r="B394" s="56"/>
      <c r="C394" s="29"/>
      <c r="D394" s="29"/>
      <c r="E394" s="84"/>
      <c r="F394" s="29"/>
      <c r="G394" s="29"/>
      <c r="H394" s="29"/>
      <c r="I394" s="29"/>
      <c r="J394" s="29"/>
      <c r="K394" s="29"/>
    </row>
    <row r="395" spans="1:11" ht="12.75">
      <c r="A395" s="29"/>
      <c r="B395" s="56"/>
      <c r="C395" s="29"/>
      <c r="D395" s="29"/>
      <c r="E395" s="84"/>
      <c r="F395" s="29"/>
      <c r="G395" s="29"/>
      <c r="H395" s="29"/>
      <c r="I395" s="29"/>
      <c r="J395" s="29"/>
      <c r="K395" s="29"/>
    </row>
    <row r="396" spans="1:11" ht="12.75">
      <c r="A396" s="29"/>
      <c r="B396" s="56"/>
      <c r="C396" s="29"/>
      <c r="D396" s="29"/>
      <c r="E396" s="84"/>
      <c r="F396" s="29"/>
      <c r="G396" s="29"/>
      <c r="H396" s="29"/>
      <c r="I396" s="29"/>
      <c r="J396" s="29"/>
      <c r="K396" s="29"/>
    </row>
    <row r="397" spans="1:11" ht="12.75">
      <c r="A397" s="29"/>
      <c r="B397" s="56"/>
      <c r="C397" s="29"/>
      <c r="D397" s="29"/>
      <c r="E397" s="84"/>
      <c r="F397" s="29"/>
      <c r="G397" s="29"/>
      <c r="H397" s="29"/>
      <c r="I397" s="29"/>
      <c r="J397" s="29"/>
      <c r="K397" s="29"/>
    </row>
    <row r="398" spans="1:11" ht="12.75">
      <c r="A398" s="29"/>
      <c r="B398" s="56"/>
      <c r="C398" s="29"/>
      <c r="D398" s="29"/>
      <c r="E398" s="84"/>
      <c r="F398" s="29"/>
      <c r="G398" s="29"/>
      <c r="H398" s="29"/>
      <c r="I398" s="29"/>
      <c r="J398" s="29"/>
      <c r="K398" s="29"/>
    </row>
    <row r="399" spans="1:11" ht="12.75">
      <c r="A399" s="29"/>
      <c r="B399" s="56"/>
      <c r="C399" s="29"/>
      <c r="D399" s="29"/>
      <c r="E399" s="84"/>
      <c r="F399" s="29"/>
      <c r="G399" s="29"/>
      <c r="H399" s="29"/>
      <c r="I399" s="29"/>
      <c r="J399" s="29"/>
      <c r="K399" s="29"/>
    </row>
    <row r="400" spans="1:11" ht="12.75">
      <c r="A400" s="29"/>
      <c r="B400" s="56"/>
      <c r="C400" s="29"/>
      <c r="D400" s="29"/>
      <c r="E400" s="84"/>
      <c r="F400" s="29"/>
      <c r="G400" s="29"/>
      <c r="H400" s="29"/>
      <c r="I400" s="29"/>
      <c r="J400" s="29"/>
      <c r="K400" s="29"/>
    </row>
    <row r="401" spans="1:11" ht="12.75">
      <c r="A401" s="29"/>
      <c r="B401" s="56"/>
      <c r="C401" s="29"/>
      <c r="D401" s="29"/>
      <c r="E401" s="84"/>
      <c r="F401" s="29"/>
      <c r="G401" s="29"/>
      <c r="H401" s="29"/>
      <c r="I401" s="29"/>
      <c r="J401" s="29"/>
      <c r="K401" s="29"/>
    </row>
    <row r="402" spans="1:11" ht="12.75">
      <c r="A402" s="29"/>
      <c r="B402" s="56"/>
      <c r="C402" s="29"/>
      <c r="D402" s="29"/>
      <c r="E402" s="84"/>
      <c r="F402" s="29"/>
      <c r="G402" s="29"/>
      <c r="H402" s="29"/>
      <c r="I402" s="29"/>
      <c r="J402" s="29"/>
      <c r="K402" s="29"/>
    </row>
    <row r="403" spans="1:11" ht="12.75">
      <c r="A403" s="29"/>
      <c r="B403" s="56"/>
      <c r="C403" s="29"/>
      <c r="D403" s="29"/>
      <c r="E403" s="84"/>
      <c r="F403" s="29"/>
      <c r="G403" s="29"/>
      <c r="H403" s="29"/>
      <c r="I403" s="29"/>
      <c r="J403" s="29"/>
      <c r="K403" s="29"/>
    </row>
    <row r="404" spans="1:11" ht="12.75">
      <c r="A404" s="29"/>
      <c r="B404" s="56"/>
      <c r="C404" s="29"/>
      <c r="D404" s="29"/>
      <c r="E404" s="84"/>
      <c r="F404" s="29"/>
      <c r="G404" s="29"/>
      <c r="H404" s="29"/>
      <c r="I404" s="29"/>
      <c r="J404" s="29"/>
      <c r="K404" s="29"/>
    </row>
    <row r="405" spans="1:11" ht="12.75">
      <c r="A405" s="29"/>
      <c r="B405" s="56"/>
      <c r="C405" s="29"/>
      <c r="D405" s="29"/>
      <c r="E405" s="84"/>
      <c r="F405" s="29"/>
      <c r="G405" s="29"/>
      <c r="H405" s="29"/>
      <c r="I405" s="29"/>
      <c r="J405" s="29"/>
      <c r="K405" s="29"/>
    </row>
    <row r="406" spans="1:11" ht="12.75">
      <c r="A406" s="29"/>
      <c r="B406" s="56"/>
      <c r="C406" s="29"/>
      <c r="D406" s="29"/>
      <c r="E406" s="84"/>
      <c r="F406" s="29"/>
      <c r="G406" s="29"/>
      <c r="H406" s="29"/>
      <c r="I406" s="29"/>
      <c r="J406" s="29"/>
      <c r="K406" s="29"/>
    </row>
    <row r="407" spans="1:11" ht="12.75">
      <c r="A407" s="29"/>
      <c r="B407" s="56"/>
      <c r="C407" s="29"/>
      <c r="D407" s="29"/>
      <c r="E407" s="84"/>
      <c r="F407" s="29"/>
      <c r="G407" s="29"/>
      <c r="H407" s="29"/>
      <c r="I407" s="29"/>
      <c r="J407" s="29"/>
      <c r="K407" s="29"/>
    </row>
    <row r="408" spans="1:11" ht="12.75">
      <c r="A408" s="29"/>
      <c r="B408" s="56"/>
      <c r="C408" s="29"/>
      <c r="D408" s="29"/>
      <c r="E408" s="84"/>
      <c r="F408" s="29"/>
      <c r="G408" s="29"/>
      <c r="H408" s="29"/>
      <c r="I408" s="29"/>
      <c r="J408" s="29"/>
      <c r="K408" s="29"/>
    </row>
    <row r="409" spans="1:11" ht="12.75">
      <c r="A409" s="29"/>
      <c r="B409" s="56"/>
      <c r="C409" s="29"/>
      <c r="D409" s="29"/>
      <c r="E409" s="84"/>
      <c r="F409" s="29"/>
      <c r="G409" s="29"/>
      <c r="H409" s="29"/>
      <c r="I409" s="29"/>
      <c r="J409" s="29"/>
      <c r="K409" s="29"/>
    </row>
    <row r="410" spans="1:11" ht="12.75">
      <c r="A410" s="29"/>
      <c r="B410" s="56"/>
      <c r="C410" s="29"/>
      <c r="D410" s="29"/>
      <c r="E410" s="84"/>
      <c r="F410" s="29"/>
      <c r="G410" s="29"/>
      <c r="H410" s="29"/>
      <c r="I410" s="29"/>
      <c r="J410" s="29"/>
      <c r="K410" s="29"/>
    </row>
    <row r="411" spans="1:11" ht="12.75">
      <c r="A411" s="29"/>
      <c r="B411" s="56"/>
      <c r="C411" s="29"/>
      <c r="D411" s="29"/>
      <c r="E411" s="84"/>
      <c r="F411" s="29"/>
      <c r="G411" s="29"/>
      <c r="H411" s="29"/>
      <c r="I411" s="29"/>
      <c r="J411" s="29"/>
      <c r="K411" s="29"/>
    </row>
    <row r="412" spans="1:11" ht="12.75">
      <c r="A412" s="29"/>
      <c r="B412" s="56"/>
      <c r="C412" s="29"/>
      <c r="D412" s="29"/>
      <c r="E412" s="84"/>
      <c r="F412" s="29"/>
      <c r="G412" s="29"/>
      <c r="H412" s="29"/>
      <c r="I412" s="29"/>
      <c r="J412" s="29"/>
      <c r="K412" s="29"/>
    </row>
    <row r="413" spans="1:11" ht="12.75">
      <c r="A413" s="29"/>
      <c r="B413" s="56"/>
      <c r="C413" s="29"/>
      <c r="D413" s="29"/>
      <c r="E413" s="84"/>
      <c r="F413" s="29"/>
      <c r="G413" s="29"/>
      <c r="H413" s="29"/>
      <c r="I413" s="29"/>
      <c r="J413" s="29"/>
      <c r="K413" s="29"/>
    </row>
    <row r="414" spans="1:11" ht="12.75">
      <c r="A414" s="29"/>
      <c r="B414" s="56"/>
      <c r="C414" s="29"/>
      <c r="D414" s="29"/>
      <c r="E414" s="84"/>
      <c r="F414" s="29"/>
      <c r="G414" s="29"/>
      <c r="H414" s="29"/>
      <c r="I414" s="29"/>
      <c r="J414" s="29"/>
      <c r="K414" s="29"/>
    </row>
    <row r="415" spans="1:11" ht="12.75">
      <c r="A415" s="29"/>
      <c r="B415" s="56"/>
      <c r="C415" s="29"/>
      <c r="D415" s="29"/>
      <c r="E415" s="84"/>
      <c r="F415" s="29"/>
      <c r="G415" s="29"/>
      <c r="H415" s="29"/>
      <c r="I415" s="29"/>
      <c r="J415" s="29"/>
      <c r="K415" s="29"/>
    </row>
    <row r="416" spans="1:11" ht="12.75">
      <c r="A416" s="29"/>
      <c r="B416" s="56"/>
      <c r="C416" s="29"/>
      <c r="D416" s="29"/>
      <c r="E416" s="84"/>
      <c r="F416" s="29"/>
      <c r="G416" s="29"/>
      <c r="H416" s="29"/>
      <c r="I416" s="29"/>
      <c r="J416" s="29"/>
      <c r="K416" s="29"/>
    </row>
    <row r="417" spans="1:11" ht="12.75">
      <c r="A417" s="29"/>
      <c r="B417" s="56"/>
      <c r="C417" s="29"/>
      <c r="D417" s="29"/>
      <c r="E417" s="84"/>
      <c r="F417" s="29"/>
      <c r="G417" s="29"/>
      <c r="H417" s="29"/>
      <c r="I417" s="29"/>
      <c r="J417" s="29"/>
      <c r="K417" s="29"/>
    </row>
    <row r="418" spans="1:11" ht="12.75">
      <c r="A418" s="29"/>
      <c r="B418" s="56"/>
      <c r="C418" s="29"/>
      <c r="D418" s="29"/>
      <c r="E418" s="84"/>
      <c r="F418" s="29"/>
      <c r="G418" s="29"/>
      <c r="H418" s="29"/>
      <c r="I418" s="29"/>
      <c r="J418" s="29"/>
      <c r="K418" s="29"/>
    </row>
    <row r="419" spans="1:11" ht="12.75">
      <c r="A419" s="29"/>
      <c r="B419" s="56"/>
      <c r="C419" s="29"/>
      <c r="D419" s="29"/>
      <c r="E419" s="84"/>
      <c r="F419" s="29"/>
      <c r="G419" s="29"/>
      <c r="H419" s="29"/>
      <c r="I419" s="29"/>
      <c r="J419" s="29"/>
      <c r="K419" s="29"/>
    </row>
    <row r="420" spans="1:11" ht="12.75">
      <c r="A420" s="29"/>
      <c r="B420" s="56"/>
      <c r="C420" s="29"/>
      <c r="D420" s="29"/>
      <c r="E420" s="84"/>
      <c r="F420" s="29"/>
      <c r="G420" s="29"/>
      <c r="H420" s="29"/>
      <c r="I420" s="29"/>
      <c r="J420" s="29"/>
      <c r="K420" s="29"/>
    </row>
    <row r="421" spans="1:11" ht="12.75">
      <c r="A421" s="29"/>
      <c r="B421" s="56"/>
      <c r="C421" s="29"/>
      <c r="D421" s="29"/>
      <c r="E421" s="84"/>
      <c r="F421" s="29"/>
      <c r="G421" s="29"/>
      <c r="H421" s="29"/>
      <c r="I421" s="29"/>
      <c r="J421" s="29"/>
      <c r="K421" s="29"/>
    </row>
    <row r="422" spans="1:11" ht="12.75">
      <c r="A422" s="29"/>
      <c r="B422" s="56"/>
      <c r="C422" s="29"/>
      <c r="D422" s="29"/>
      <c r="E422" s="84"/>
      <c r="F422" s="29"/>
      <c r="G422" s="29"/>
      <c r="H422" s="29"/>
      <c r="I422" s="29"/>
      <c r="J422" s="29"/>
      <c r="K422" s="29"/>
    </row>
    <row r="423" spans="1:11" ht="12.75">
      <c r="A423" s="29"/>
      <c r="B423" s="56"/>
      <c r="C423" s="29"/>
      <c r="D423" s="29"/>
      <c r="E423" s="84"/>
      <c r="F423" s="29"/>
      <c r="G423" s="29"/>
      <c r="H423" s="29"/>
      <c r="I423" s="29"/>
      <c r="J423" s="29"/>
      <c r="K423" s="29"/>
    </row>
    <row r="424" spans="1:11" ht="12.75">
      <c r="A424" s="29"/>
      <c r="B424" s="56"/>
      <c r="C424" s="29"/>
      <c r="D424" s="29"/>
      <c r="E424" s="84"/>
      <c r="F424" s="29"/>
      <c r="G424" s="29"/>
      <c r="H424" s="29"/>
      <c r="I424" s="29"/>
      <c r="J424" s="29"/>
      <c r="K424" s="29"/>
    </row>
    <row r="425" spans="1:11" ht="12.75">
      <c r="A425" s="29"/>
      <c r="B425" s="56"/>
      <c r="C425" s="29"/>
      <c r="D425" s="29"/>
      <c r="E425" s="84"/>
      <c r="F425" s="29"/>
      <c r="G425" s="29"/>
      <c r="H425" s="29"/>
      <c r="I425" s="29"/>
      <c r="J425" s="29"/>
      <c r="K425" s="29"/>
    </row>
    <row r="426" spans="1:11" ht="12.75">
      <c r="A426" s="29"/>
      <c r="B426" s="56"/>
      <c r="C426" s="29"/>
      <c r="D426" s="29"/>
      <c r="E426" s="84"/>
      <c r="F426" s="29"/>
      <c r="G426" s="29"/>
      <c r="H426" s="29"/>
      <c r="I426" s="29"/>
      <c r="J426" s="29"/>
      <c r="K426" s="29"/>
    </row>
    <row r="427" spans="1:11" ht="12.75">
      <c r="A427" s="29"/>
      <c r="B427" s="56"/>
      <c r="C427" s="29"/>
      <c r="D427" s="29"/>
      <c r="E427" s="84"/>
      <c r="F427" s="29"/>
      <c r="G427" s="29"/>
      <c r="H427" s="29"/>
      <c r="I427" s="29"/>
      <c r="J427" s="29"/>
      <c r="K427" s="29"/>
    </row>
    <row r="428" spans="1:11" ht="12.75">
      <c r="A428" s="29"/>
      <c r="B428" s="56"/>
      <c r="C428" s="29"/>
      <c r="D428" s="29"/>
      <c r="E428" s="84"/>
      <c r="F428" s="29"/>
      <c r="G428" s="29"/>
      <c r="H428" s="29"/>
      <c r="I428" s="29"/>
      <c r="J428" s="29"/>
      <c r="K428" s="29"/>
    </row>
    <row r="429" spans="1:11" ht="12.75">
      <c r="A429" s="29"/>
      <c r="B429" s="56"/>
      <c r="C429" s="29"/>
      <c r="D429" s="29"/>
      <c r="E429" s="84"/>
      <c r="F429" s="29"/>
      <c r="G429" s="29"/>
      <c r="H429" s="29"/>
      <c r="I429" s="29"/>
      <c r="J429" s="29"/>
      <c r="K429" s="29"/>
    </row>
    <row r="430" spans="1:11" ht="12.75">
      <c r="A430" s="29"/>
      <c r="B430" s="56"/>
      <c r="C430" s="29"/>
      <c r="D430" s="29"/>
      <c r="E430" s="84"/>
      <c r="F430" s="29"/>
      <c r="G430" s="29"/>
      <c r="H430" s="29"/>
      <c r="I430" s="29"/>
      <c r="J430" s="29"/>
      <c r="K430" s="29"/>
    </row>
    <row r="431" spans="1:11" ht="12.75">
      <c r="A431" s="29"/>
      <c r="B431" s="56"/>
      <c r="C431" s="29"/>
      <c r="D431" s="29"/>
      <c r="E431" s="84"/>
      <c r="F431" s="29"/>
      <c r="G431" s="29"/>
      <c r="H431" s="29"/>
      <c r="I431" s="29"/>
      <c r="J431" s="29"/>
      <c r="K431" s="29"/>
    </row>
    <row r="432" spans="1:11" ht="12.75">
      <c r="A432" s="29"/>
      <c r="B432" s="56"/>
      <c r="C432" s="29"/>
      <c r="D432" s="29"/>
      <c r="E432" s="84"/>
      <c r="F432" s="29"/>
      <c r="G432" s="29"/>
      <c r="H432" s="29"/>
      <c r="I432" s="29"/>
      <c r="J432" s="29"/>
      <c r="K432" s="29"/>
    </row>
    <row r="433" spans="1:11" ht="12.75">
      <c r="A433" s="29"/>
      <c r="B433" s="56"/>
      <c r="C433" s="29"/>
      <c r="D433" s="29"/>
      <c r="E433" s="84"/>
      <c r="F433" s="29"/>
      <c r="G433" s="29"/>
      <c r="H433" s="29"/>
      <c r="I433" s="29"/>
      <c r="J433" s="29"/>
      <c r="K433" s="29"/>
    </row>
    <row r="434" spans="1:11" ht="12.75">
      <c r="A434" s="29"/>
      <c r="B434" s="56"/>
      <c r="C434" s="29"/>
      <c r="D434" s="29"/>
      <c r="E434" s="84"/>
      <c r="F434" s="29"/>
      <c r="G434" s="29"/>
      <c r="H434" s="29"/>
      <c r="I434" s="29"/>
      <c r="J434" s="29"/>
      <c r="K434" s="29"/>
    </row>
    <row r="435" spans="1:11" ht="12.75">
      <c r="A435" s="29"/>
      <c r="B435" s="56"/>
      <c r="C435" s="29"/>
      <c r="D435" s="29"/>
      <c r="E435" s="84"/>
      <c r="F435" s="29"/>
      <c r="G435" s="29"/>
      <c r="H435" s="29"/>
      <c r="I435" s="29"/>
      <c r="J435" s="29"/>
      <c r="K435" s="29"/>
    </row>
    <row r="436" spans="1:11" ht="12.75">
      <c r="A436" s="29"/>
      <c r="B436" s="56"/>
      <c r="C436" s="29"/>
      <c r="D436" s="29"/>
      <c r="E436" s="84"/>
      <c r="F436" s="29"/>
      <c r="G436" s="29"/>
      <c r="H436" s="29"/>
      <c r="I436" s="29"/>
      <c r="J436" s="29"/>
      <c r="K436" s="29"/>
    </row>
    <row r="437" spans="1:11" ht="12.75">
      <c r="A437" s="29"/>
      <c r="B437" s="56"/>
      <c r="C437" s="29"/>
      <c r="D437" s="29"/>
      <c r="E437" s="84"/>
      <c r="F437" s="29"/>
      <c r="G437" s="29"/>
      <c r="H437" s="29"/>
      <c r="I437" s="29"/>
      <c r="J437" s="29"/>
      <c r="K437" s="29"/>
    </row>
    <row r="438" spans="1:11" ht="12.75">
      <c r="A438" s="29"/>
      <c r="B438" s="56"/>
      <c r="C438" s="29"/>
      <c r="D438" s="29"/>
      <c r="E438" s="84"/>
      <c r="F438" s="29"/>
      <c r="G438" s="29"/>
      <c r="H438" s="29"/>
      <c r="I438" s="29"/>
      <c r="J438" s="29"/>
      <c r="K438" s="29"/>
    </row>
    <row r="439" spans="1:11" ht="12.75">
      <c r="A439" s="29"/>
      <c r="B439" s="56"/>
      <c r="C439" s="29"/>
      <c r="D439" s="29"/>
      <c r="E439" s="84"/>
      <c r="F439" s="29"/>
      <c r="G439" s="29"/>
      <c r="H439" s="29"/>
      <c r="I439" s="29"/>
      <c r="J439" s="29"/>
      <c r="K439" s="29"/>
    </row>
    <row r="440" spans="1:11" ht="12.75">
      <c r="A440" s="29"/>
      <c r="B440" s="56"/>
      <c r="C440" s="29"/>
      <c r="D440" s="29"/>
      <c r="E440" s="84"/>
      <c r="F440" s="29"/>
      <c r="G440" s="29"/>
      <c r="H440" s="29"/>
      <c r="I440" s="29"/>
      <c r="J440" s="29"/>
      <c r="K440" s="29"/>
    </row>
    <row r="441" spans="1:11" ht="12.75">
      <c r="A441" s="29"/>
      <c r="B441" s="56"/>
      <c r="C441" s="29"/>
      <c r="D441" s="29"/>
      <c r="E441" s="84"/>
      <c r="F441" s="29"/>
      <c r="G441" s="29"/>
      <c r="H441" s="29"/>
      <c r="I441" s="29"/>
      <c r="J441" s="29"/>
      <c r="K441" s="29"/>
    </row>
    <row r="442" spans="1:11" ht="12.75">
      <c r="A442" s="29"/>
      <c r="B442" s="56"/>
      <c r="C442" s="29"/>
      <c r="D442" s="29"/>
      <c r="E442" s="84"/>
      <c r="F442" s="29"/>
      <c r="G442" s="29"/>
      <c r="H442" s="29"/>
      <c r="I442" s="29"/>
      <c r="J442" s="29"/>
      <c r="K442" s="29"/>
    </row>
    <row r="443" spans="1:11" ht="12.75">
      <c r="A443" s="29"/>
      <c r="B443" s="56"/>
      <c r="C443" s="29"/>
      <c r="D443" s="29"/>
      <c r="E443" s="84"/>
      <c r="F443" s="29"/>
      <c r="G443" s="29"/>
      <c r="H443" s="29"/>
      <c r="I443" s="29"/>
      <c r="J443" s="29"/>
      <c r="K443" s="29"/>
    </row>
    <row r="444" spans="1:11" ht="12.75">
      <c r="A444" s="29"/>
      <c r="B444" s="56"/>
      <c r="C444" s="29"/>
      <c r="D444" s="29"/>
      <c r="E444" s="84"/>
      <c r="F444" s="29"/>
      <c r="G444" s="29"/>
      <c r="H444" s="29"/>
      <c r="I444" s="29"/>
      <c r="J444" s="29"/>
      <c r="K444" s="29"/>
    </row>
    <row r="445" spans="1:11" ht="12.75">
      <c r="A445" s="29"/>
      <c r="B445" s="56"/>
      <c r="C445" s="29"/>
      <c r="D445" s="29"/>
      <c r="E445" s="84"/>
      <c r="F445" s="29"/>
      <c r="G445" s="29"/>
      <c r="H445" s="29"/>
      <c r="I445" s="29"/>
      <c r="J445" s="29"/>
      <c r="K445" s="29"/>
    </row>
    <row r="446" spans="1:11" ht="12.75">
      <c r="A446" s="29"/>
      <c r="B446" s="56"/>
      <c r="C446" s="29"/>
      <c r="D446" s="29"/>
      <c r="E446" s="84"/>
      <c r="F446" s="29"/>
      <c r="G446" s="29"/>
      <c r="H446" s="29"/>
      <c r="I446" s="29"/>
      <c r="J446" s="29"/>
      <c r="K446" s="29"/>
    </row>
    <row r="447" spans="1:11" ht="12.75">
      <c r="A447" s="29"/>
      <c r="B447" s="56"/>
      <c r="C447" s="29"/>
      <c r="D447" s="29"/>
      <c r="E447" s="84"/>
      <c r="F447" s="29"/>
      <c r="G447" s="29"/>
      <c r="H447" s="29"/>
      <c r="I447" s="29"/>
      <c r="J447" s="29"/>
      <c r="K447" s="29"/>
    </row>
    <row r="448" spans="1:11" ht="12.75">
      <c r="A448" s="29"/>
      <c r="B448" s="56"/>
      <c r="C448" s="29"/>
      <c r="D448" s="29"/>
      <c r="E448" s="84"/>
      <c r="F448" s="29"/>
      <c r="G448" s="29"/>
      <c r="H448" s="29"/>
      <c r="I448" s="29"/>
      <c r="J448" s="29"/>
      <c r="K448" s="29"/>
    </row>
    <row r="449" spans="1:11" ht="12.75">
      <c r="A449" s="29"/>
      <c r="B449" s="56"/>
      <c r="C449" s="29"/>
      <c r="D449" s="29"/>
      <c r="E449" s="84"/>
      <c r="F449" s="29"/>
      <c r="G449" s="29"/>
      <c r="H449" s="29"/>
      <c r="I449" s="29"/>
      <c r="J449" s="29"/>
      <c r="K449" s="29"/>
    </row>
    <row r="450" spans="1:11" ht="12.75">
      <c r="A450" s="29"/>
      <c r="B450" s="56"/>
      <c r="C450" s="29"/>
      <c r="D450" s="29"/>
      <c r="E450" s="84"/>
      <c r="F450" s="29"/>
      <c r="G450" s="29"/>
      <c r="H450" s="29"/>
      <c r="I450" s="29"/>
      <c r="J450" s="29"/>
      <c r="K450" s="29"/>
    </row>
    <row r="451" spans="1:11" ht="12.75">
      <c r="A451" s="29"/>
      <c r="B451" s="56"/>
      <c r="C451" s="29"/>
      <c r="D451" s="29"/>
      <c r="E451" s="84"/>
      <c r="F451" s="29"/>
      <c r="G451" s="29"/>
      <c r="H451" s="29"/>
      <c r="I451" s="29"/>
      <c r="J451" s="29"/>
      <c r="K451" s="29"/>
    </row>
    <row r="452" spans="1:11" ht="12.75">
      <c r="A452" s="29"/>
      <c r="B452" s="56"/>
      <c r="C452" s="29"/>
      <c r="D452" s="29"/>
      <c r="E452" s="84"/>
      <c r="F452" s="29"/>
      <c r="G452" s="29"/>
      <c r="H452" s="29"/>
      <c r="I452" s="29"/>
      <c r="J452" s="29"/>
      <c r="K452" s="29"/>
    </row>
    <row r="453" spans="1:11" ht="12.75">
      <c r="A453" s="29"/>
      <c r="B453" s="56"/>
      <c r="C453" s="29"/>
      <c r="D453" s="29"/>
      <c r="E453" s="84"/>
      <c r="F453" s="29"/>
      <c r="G453" s="29"/>
      <c r="H453" s="29"/>
      <c r="I453" s="29"/>
      <c r="J453" s="29"/>
      <c r="K453" s="29"/>
    </row>
    <row r="454" spans="1:11" ht="12.75">
      <c r="A454" s="29"/>
      <c r="B454" s="56"/>
      <c r="C454" s="29"/>
      <c r="D454" s="29"/>
      <c r="E454" s="84"/>
      <c r="F454" s="29"/>
      <c r="G454" s="29"/>
      <c r="H454" s="29"/>
      <c r="I454" s="29"/>
      <c r="J454" s="29"/>
      <c r="K454" s="29"/>
    </row>
    <row r="455" spans="1:11" ht="12.75">
      <c r="A455" s="29"/>
      <c r="B455" s="56"/>
      <c r="C455" s="29"/>
      <c r="D455" s="29"/>
      <c r="E455" s="84"/>
      <c r="F455" s="29"/>
      <c r="G455" s="29"/>
      <c r="H455" s="29"/>
      <c r="I455" s="29"/>
      <c r="J455" s="29"/>
      <c r="K455" s="29"/>
    </row>
    <row r="456" spans="1:11" ht="12.75">
      <c r="A456" s="29"/>
      <c r="B456" s="56"/>
      <c r="C456" s="29"/>
      <c r="D456" s="29"/>
      <c r="E456" s="84"/>
      <c r="F456" s="29"/>
      <c r="G456" s="29"/>
      <c r="H456" s="29"/>
      <c r="I456" s="29"/>
      <c r="J456" s="29"/>
      <c r="K456" s="29"/>
    </row>
    <row r="457" spans="1:11" ht="12.75">
      <c r="A457" s="29"/>
      <c r="B457" s="56"/>
      <c r="C457" s="29"/>
      <c r="D457" s="29"/>
      <c r="E457" s="84"/>
      <c r="F457" s="29"/>
      <c r="G457" s="29"/>
      <c r="H457" s="29"/>
      <c r="I457" s="29"/>
      <c r="J457" s="29"/>
      <c r="K457" s="29"/>
    </row>
    <row r="458" spans="1:11" ht="12.75">
      <c r="A458" s="29"/>
      <c r="B458" s="56"/>
      <c r="C458" s="29"/>
      <c r="D458" s="29"/>
      <c r="E458" s="84"/>
      <c r="F458" s="29"/>
      <c r="G458" s="29"/>
      <c r="H458" s="29"/>
      <c r="I458" s="29"/>
      <c r="J458" s="29"/>
      <c r="K458" s="29"/>
    </row>
    <row r="459" spans="1:11" ht="12.75">
      <c r="A459" s="29"/>
      <c r="B459" s="56"/>
      <c r="C459" s="29"/>
      <c r="D459" s="29"/>
      <c r="E459" s="84"/>
      <c r="F459" s="29"/>
      <c r="G459" s="29"/>
      <c r="H459" s="29"/>
      <c r="I459" s="29"/>
      <c r="J459" s="29"/>
      <c r="K459" s="29"/>
    </row>
    <row r="460" spans="1:11" ht="12.75">
      <c r="A460" s="29"/>
      <c r="B460" s="56"/>
      <c r="C460" s="29"/>
      <c r="D460" s="29"/>
      <c r="E460" s="84"/>
      <c r="F460" s="29"/>
      <c r="G460" s="29"/>
      <c r="H460" s="29"/>
      <c r="I460" s="29"/>
      <c r="J460" s="29"/>
      <c r="K460" s="29"/>
    </row>
    <row r="461" spans="1:11" ht="12.75">
      <c r="A461" s="29"/>
      <c r="B461" s="56"/>
      <c r="C461" s="29"/>
      <c r="D461" s="29"/>
      <c r="E461" s="84"/>
      <c r="F461" s="29"/>
      <c r="G461" s="29"/>
      <c r="H461" s="29"/>
      <c r="I461" s="29"/>
      <c r="J461" s="29"/>
      <c r="K461" s="29"/>
    </row>
    <row r="462" spans="1:11" ht="12.75">
      <c r="A462" s="29"/>
      <c r="B462" s="56"/>
      <c r="C462" s="29"/>
      <c r="D462" s="29"/>
      <c r="E462" s="84"/>
      <c r="F462" s="29"/>
      <c r="G462" s="29"/>
      <c r="H462" s="29"/>
      <c r="I462" s="29"/>
      <c r="J462" s="29"/>
      <c r="K462" s="29"/>
    </row>
    <row r="463" spans="1:11" ht="12.75">
      <c r="A463" s="29"/>
      <c r="B463" s="56"/>
      <c r="C463" s="29"/>
      <c r="D463" s="29"/>
      <c r="E463" s="84"/>
      <c r="F463" s="29"/>
      <c r="G463" s="29"/>
      <c r="H463" s="29"/>
      <c r="I463" s="29"/>
      <c r="J463" s="29"/>
      <c r="K463" s="29"/>
    </row>
    <row r="464" spans="1:11" ht="12.75">
      <c r="A464" s="29"/>
      <c r="B464" s="56"/>
      <c r="C464" s="29"/>
      <c r="D464" s="29"/>
      <c r="E464" s="84"/>
      <c r="F464" s="29"/>
      <c r="G464" s="29"/>
      <c r="H464" s="29"/>
      <c r="I464" s="29"/>
      <c r="J464" s="29"/>
      <c r="K464" s="29"/>
    </row>
    <row r="465" spans="1:11" ht="12.75">
      <c r="A465" s="29"/>
      <c r="B465" s="56"/>
      <c r="C465" s="29"/>
      <c r="D465" s="29"/>
      <c r="E465" s="84"/>
      <c r="F465" s="29"/>
      <c r="G465" s="29"/>
      <c r="H465" s="29"/>
      <c r="I465" s="29"/>
      <c r="J465" s="29"/>
      <c r="K465" s="29"/>
    </row>
    <row r="466" spans="1:11" ht="12.75">
      <c r="A466" s="29"/>
      <c r="B466" s="56"/>
      <c r="C466" s="29"/>
      <c r="D466" s="29"/>
      <c r="E466" s="84"/>
      <c r="F466" s="29"/>
      <c r="G466" s="29"/>
      <c r="H466" s="29"/>
      <c r="I466" s="29"/>
      <c r="J466" s="29"/>
      <c r="K466" s="29"/>
    </row>
    <row r="467" spans="1:11" ht="12.75">
      <c r="A467" s="29"/>
      <c r="B467" s="56"/>
      <c r="C467" s="29"/>
      <c r="D467" s="29"/>
      <c r="E467" s="84"/>
      <c r="F467" s="29"/>
      <c r="G467" s="29"/>
      <c r="H467" s="29"/>
      <c r="I467" s="29"/>
      <c r="J467" s="29"/>
      <c r="K467" s="29"/>
    </row>
    <row r="468" spans="1:11" ht="12.75">
      <c r="A468" s="29"/>
      <c r="B468" s="56"/>
      <c r="C468" s="29"/>
      <c r="D468" s="29"/>
      <c r="E468" s="84"/>
      <c r="F468" s="29"/>
      <c r="G468" s="29"/>
      <c r="H468" s="29"/>
      <c r="I468" s="29"/>
      <c r="J468" s="29"/>
      <c r="K468" s="29"/>
    </row>
    <row r="469" spans="1:11" ht="12.75">
      <c r="A469" s="29"/>
      <c r="B469" s="56"/>
      <c r="C469" s="29"/>
      <c r="D469" s="29"/>
      <c r="E469" s="84"/>
      <c r="F469" s="29"/>
      <c r="G469" s="29"/>
      <c r="H469" s="29"/>
      <c r="I469" s="29"/>
      <c r="J469" s="29"/>
      <c r="K469" s="29"/>
    </row>
    <row r="470" spans="1:11" ht="12.75">
      <c r="A470" s="29"/>
      <c r="B470" s="56"/>
      <c r="C470" s="29"/>
      <c r="D470" s="29"/>
      <c r="E470" s="84"/>
      <c r="F470" s="29"/>
      <c r="G470" s="29"/>
      <c r="H470" s="29"/>
      <c r="I470" s="29"/>
      <c r="J470" s="29"/>
      <c r="K470" s="29"/>
    </row>
    <row r="471" spans="1:11" ht="12.75">
      <c r="A471" s="29"/>
      <c r="B471" s="56"/>
      <c r="C471" s="29"/>
      <c r="D471" s="29"/>
      <c r="E471" s="84"/>
      <c r="F471" s="29"/>
      <c r="G471" s="29"/>
      <c r="H471" s="29"/>
      <c r="I471" s="29"/>
      <c r="J471" s="29"/>
      <c r="K471" s="29"/>
    </row>
    <row r="472" spans="1:11" ht="12.75">
      <c r="A472" s="29"/>
      <c r="B472" s="56"/>
      <c r="C472" s="29"/>
      <c r="D472" s="29"/>
      <c r="E472" s="84"/>
      <c r="F472" s="29"/>
      <c r="G472" s="29"/>
      <c r="H472" s="29"/>
      <c r="I472" s="29"/>
      <c r="J472" s="29"/>
      <c r="K472" s="29"/>
    </row>
    <row r="473" spans="1:11" ht="12.75">
      <c r="A473" s="29"/>
      <c r="B473" s="56"/>
      <c r="C473" s="29"/>
      <c r="D473" s="29"/>
      <c r="E473" s="84"/>
      <c r="F473" s="29"/>
      <c r="G473" s="29"/>
      <c r="H473" s="29"/>
      <c r="I473" s="29"/>
      <c r="J473" s="29"/>
      <c r="K473" s="29"/>
    </row>
    <row r="474" spans="1:11" ht="12.75">
      <c r="A474" s="29"/>
      <c r="B474" s="56"/>
      <c r="C474" s="29"/>
      <c r="D474" s="29"/>
      <c r="E474" s="84"/>
      <c r="F474" s="29"/>
      <c r="G474" s="29"/>
      <c r="H474" s="29"/>
      <c r="I474" s="29"/>
      <c r="J474" s="29"/>
      <c r="K474" s="29"/>
    </row>
    <row r="475" spans="1:11" ht="12.75">
      <c r="A475" s="29"/>
      <c r="B475" s="56"/>
      <c r="C475" s="29"/>
      <c r="D475" s="29"/>
      <c r="E475" s="84"/>
      <c r="F475" s="29"/>
      <c r="G475" s="29"/>
      <c r="H475" s="29"/>
      <c r="I475" s="29"/>
      <c r="J475" s="29"/>
      <c r="K475" s="29"/>
    </row>
    <row r="476" spans="1:11" ht="12.75">
      <c r="A476" s="29"/>
      <c r="B476" s="56"/>
      <c r="C476" s="29"/>
      <c r="D476" s="29"/>
      <c r="E476" s="84"/>
      <c r="F476" s="29"/>
      <c r="G476" s="29"/>
      <c r="H476" s="29"/>
      <c r="I476" s="29"/>
      <c r="J476" s="29"/>
      <c r="K476" s="29"/>
    </row>
    <row r="477" spans="1:11" ht="12.75">
      <c r="A477" s="29"/>
      <c r="B477" s="56"/>
      <c r="C477" s="29"/>
      <c r="D477" s="29"/>
      <c r="E477" s="84"/>
      <c r="F477" s="29"/>
      <c r="G477" s="29"/>
      <c r="H477" s="29"/>
      <c r="I477" s="29"/>
      <c r="J477" s="29"/>
      <c r="K477" s="29"/>
    </row>
    <row r="478" spans="1:11" ht="12.75">
      <c r="A478" s="29"/>
      <c r="B478" s="56"/>
      <c r="C478" s="29"/>
      <c r="D478" s="29"/>
      <c r="E478" s="84"/>
      <c r="F478" s="29"/>
      <c r="G478" s="29"/>
      <c r="H478" s="29"/>
      <c r="I478" s="29"/>
      <c r="J478" s="29"/>
      <c r="K478" s="29"/>
    </row>
    <row r="479" spans="1:11" ht="12.75">
      <c r="A479" s="29"/>
      <c r="B479" s="56"/>
      <c r="C479" s="29"/>
      <c r="D479" s="29"/>
      <c r="E479" s="84"/>
      <c r="F479" s="29"/>
      <c r="G479" s="29"/>
      <c r="H479" s="29"/>
      <c r="I479" s="29"/>
      <c r="J479" s="29"/>
      <c r="K479" s="29"/>
    </row>
    <row r="480" spans="1:11" ht="12.75">
      <c r="A480" s="29"/>
      <c r="B480" s="56"/>
      <c r="C480" s="29"/>
      <c r="D480" s="29"/>
      <c r="E480" s="84"/>
      <c r="F480" s="29"/>
      <c r="G480" s="29"/>
      <c r="H480" s="29"/>
      <c r="I480" s="29"/>
      <c r="J480" s="29"/>
      <c r="K480" s="29"/>
    </row>
    <row r="481" spans="1:11" ht="12.75">
      <c r="A481" s="29"/>
      <c r="B481" s="56"/>
      <c r="C481" s="29"/>
      <c r="D481" s="29"/>
      <c r="E481" s="84"/>
      <c r="F481" s="29"/>
      <c r="G481" s="29"/>
      <c r="H481" s="29"/>
      <c r="I481" s="29"/>
      <c r="J481" s="29"/>
      <c r="K481" s="29"/>
    </row>
    <row r="482" spans="1:11" ht="12.75">
      <c r="A482" s="29"/>
      <c r="B482" s="56"/>
      <c r="C482" s="29"/>
      <c r="D482" s="29"/>
      <c r="E482" s="84"/>
      <c r="F482" s="29"/>
      <c r="G482" s="29"/>
      <c r="H482" s="29"/>
      <c r="I482" s="29"/>
      <c r="J482" s="29"/>
      <c r="K482" s="29"/>
    </row>
    <row r="483" spans="1:11" ht="12.75">
      <c r="A483" s="29"/>
      <c r="B483" s="56"/>
      <c r="C483" s="29"/>
      <c r="D483" s="29"/>
      <c r="E483" s="84"/>
      <c r="F483" s="29"/>
      <c r="G483" s="29"/>
      <c r="H483" s="29"/>
      <c r="I483" s="29"/>
      <c r="J483" s="29"/>
      <c r="K483" s="29"/>
    </row>
    <row r="484" spans="1:11" ht="12.75">
      <c r="A484" s="29"/>
      <c r="B484" s="56"/>
      <c r="C484" s="29"/>
      <c r="D484" s="29"/>
      <c r="E484" s="84"/>
      <c r="F484" s="29"/>
      <c r="G484" s="29"/>
      <c r="H484" s="29"/>
      <c r="I484" s="29"/>
      <c r="J484" s="29"/>
      <c r="K484" s="29"/>
    </row>
    <row r="485" spans="1:11" ht="12.75">
      <c r="A485" s="29"/>
      <c r="B485" s="56"/>
      <c r="C485" s="29"/>
      <c r="D485" s="29"/>
      <c r="E485" s="84"/>
      <c r="F485" s="29"/>
      <c r="G485" s="29"/>
      <c r="H485" s="29"/>
      <c r="I485" s="29"/>
      <c r="J485" s="29"/>
      <c r="K485" s="29"/>
    </row>
    <row r="486" spans="1:11" ht="12.75">
      <c r="A486" s="29"/>
      <c r="B486" s="56"/>
      <c r="C486" s="29"/>
      <c r="D486" s="29"/>
      <c r="E486" s="84"/>
      <c r="F486" s="29"/>
      <c r="G486" s="29"/>
      <c r="H486" s="29"/>
      <c r="I486" s="29"/>
      <c r="J486" s="29"/>
      <c r="K486" s="29"/>
    </row>
    <row r="487" spans="1:11" ht="12.75">
      <c r="A487" s="29"/>
      <c r="B487" s="56"/>
      <c r="C487" s="29"/>
      <c r="D487" s="29"/>
      <c r="E487" s="84"/>
      <c r="F487" s="29"/>
      <c r="G487" s="29"/>
      <c r="H487" s="29"/>
      <c r="I487" s="29"/>
      <c r="J487" s="29"/>
      <c r="K487" s="29"/>
    </row>
    <row r="488" spans="1:11" ht="12.75">
      <c r="A488" s="29"/>
      <c r="B488" s="56"/>
      <c r="C488" s="29"/>
      <c r="D488" s="29"/>
      <c r="E488" s="84"/>
      <c r="F488" s="29"/>
      <c r="G488" s="29"/>
      <c r="H488" s="29"/>
      <c r="I488" s="29"/>
      <c r="J488" s="29"/>
      <c r="K488" s="29"/>
    </row>
    <row r="489" spans="1:11" ht="12.75">
      <c r="A489" s="29"/>
      <c r="B489" s="56"/>
      <c r="C489" s="29"/>
      <c r="D489" s="29"/>
      <c r="E489" s="84"/>
      <c r="F489" s="29"/>
      <c r="G489" s="29"/>
      <c r="H489" s="29"/>
      <c r="I489" s="29"/>
      <c r="J489" s="29"/>
      <c r="K489" s="29"/>
    </row>
    <row r="490" spans="1:11" ht="12.75">
      <c r="A490" s="29"/>
      <c r="B490" s="56"/>
      <c r="C490" s="29"/>
      <c r="D490" s="29"/>
      <c r="E490" s="84"/>
      <c r="F490" s="29"/>
      <c r="G490" s="29"/>
      <c r="H490" s="29"/>
      <c r="I490" s="29"/>
      <c r="J490" s="29"/>
      <c r="K490" s="29"/>
    </row>
    <row r="491" spans="1:11" ht="12.75">
      <c r="A491" s="29"/>
      <c r="B491" s="56"/>
      <c r="C491" s="29"/>
      <c r="D491" s="29"/>
      <c r="E491" s="84"/>
      <c r="F491" s="29"/>
      <c r="G491" s="29"/>
      <c r="H491" s="29"/>
      <c r="I491" s="29"/>
      <c r="J491" s="29"/>
      <c r="K491" s="29"/>
    </row>
    <row r="492" spans="1:11" ht="12.75">
      <c r="A492" s="29"/>
      <c r="B492" s="56"/>
      <c r="C492" s="29"/>
      <c r="D492" s="29"/>
      <c r="E492" s="84"/>
      <c r="F492" s="29"/>
      <c r="G492" s="29"/>
      <c r="H492" s="29"/>
      <c r="I492" s="29"/>
      <c r="J492" s="29"/>
      <c r="K492" s="29"/>
    </row>
    <row r="493" spans="1:11" ht="12.75">
      <c r="A493" s="29"/>
      <c r="B493" s="56"/>
      <c r="C493" s="29"/>
      <c r="D493" s="29"/>
      <c r="E493" s="84"/>
      <c r="F493" s="29"/>
      <c r="G493" s="29"/>
      <c r="H493" s="29"/>
      <c r="I493" s="29"/>
      <c r="J493" s="29"/>
      <c r="K493" s="29"/>
    </row>
    <row r="494" spans="1:11" ht="12.75">
      <c r="A494" s="29"/>
      <c r="B494" s="56"/>
      <c r="C494" s="29"/>
      <c r="D494" s="29"/>
      <c r="E494" s="84"/>
      <c r="F494" s="29"/>
      <c r="G494" s="29"/>
      <c r="H494" s="29"/>
      <c r="I494" s="29"/>
      <c r="J494" s="29"/>
      <c r="K494" s="29"/>
    </row>
    <row r="495" spans="1:11" ht="12.75">
      <c r="A495" s="29"/>
      <c r="B495" s="56"/>
      <c r="C495" s="29"/>
      <c r="D495" s="29"/>
      <c r="E495" s="84"/>
      <c r="F495" s="29"/>
      <c r="G495" s="29"/>
      <c r="H495" s="29"/>
      <c r="I495" s="29"/>
      <c r="J495" s="29"/>
      <c r="K495" s="29"/>
    </row>
    <row r="496" spans="1:11" ht="12.75">
      <c r="A496" s="29"/>
      <c r="B496" s="56"/>
      <c r="C496" s="29"/>
      <c r="D496" s="29"/>
      <c r="E496" s="84"/>
      <c r="F496" s="29"/>
      <c r="G496" s="29"/>
      <c r="H496" s="29"/>
      <c r="I496" s="29"/>
      <c r="J496" s="29"/>
      <c r="K496" s="29"/>
    </row>
    <row r="497" spans="1:11" ht="12.75">
      <c r="A497" s="29"/>
      <c r="B497" s="56"/>
      <c r="C497" s="29"/>
      <c r="D497" s="29"/>
      <c r="E497" s="84"/>
      <c r="F497" s="29"/>
      <c r="G497" s="29"/>
      <c r="H497" s="29"/>
      <c r="I497" s="29"/>
      <c r="J497" s="29"/>
      <c r="K497" s="29"/>
    </row>
    <row r="498" spans="1:11" ht="12.75">
      <c r="A498" s="29"/>
      <c r="B498" s="56"/>
      <c r="C498" s="29"/>
      <c r="D498" s="29"/>
      <c r="E498" s="84"/>
      <c r="F498" s="29"/>
      <c r="G498" s="29"/>
      <c r="H498" s="29"/>
      <c r="I498" s="29"/>
      <c r="J498" s="29"/>
      <c r="K498" s="29"/>
    </row>
    <row r="499" spans="1:11" ht="12.75">
      <c r="A499" s="29"/>
      <c r="B499" s="56"/>
      <c r="C499" s="29"/>
      <c r="D499" s="29"/>
      <c r="E499" s="84"/>
      <c r="F499" s="29"/>
      <c r="G499" s="29"/>
      <c r="H499" s="29"/>
      <c r="I499" s="29"/>
      <c r="J499" s="29"/>
      <c r="K499" s="29"/>
    </row>
    <row r="500" spans="1:11" ht="12.75">
      <c r="A500" s="29"/>
      <c r="B500" s="56"/>
      <c r="C500" s="29"/>
      <c r="D500" s="29"/>
      <c r="E500" s="84"/>
      <c r="F500" s="29"/>
      <c r="G500" s="29"/>
      <c r="H500" s="29"/>
      <c r="I500" s="29"/>
      <c r="J500" s="29"/>
      <c r="K500" s="29"/>
    </row>
    <row r="501" spans="1:11" ht="12.75">
      <c r="A501" s="29"/>
      <c r="B501" s="56"/>
      <c r="C501" s="29"/>
      <c r="D501" s="29"/>
      <c r="E501" s="84"/>
      <c r="F501" s="29"/>
      <c r="G501" s="29"/>
      <c r="H501" s="29"/>
      <c r="I501" s="29"/>
      <c r="J501" s="29"/>
      <c r="K501" s="29"/>
    </row>
    <row r="502" spans="1:11" ht="12.75">
      <c r="A502" s="29"/>
      <c r="B502" s="56"/>
      <c r="C502" s="29"/>
      <c r="D502" s="29"/>
      <c r="E502" s="84"/>
      <c r="F502" s="29"/>
      <c r="G502" s="29"/>
      <c r="H502" s="29"/>
      <c r="I502" s="29"/>
      <c r="J502" s="29"/>
      <c r="K502" s="29"/>
    </row>
    <row r="503" spans="1:11" ht="12.75">
      <c r="A503" s="29"/>
      <c r="B503" s="56"/>
      <c r="C503" s="29"/>
      <c r="D503" s="29"/>
      <c r="E503" s="84"/>
      <c r="F503" s="29"/>
      <c r="G503" s="29"/>
      <c r="H503" s="29"/>
      <c r="I503" s="29"/>
      <c r="J503" s="29"/>
      <c r="K503" s="29"/>
    </row>
    <row r="504" spans="1:11" ht="12.75">
      <c r="A504" s="29"/>
      <c r="B504" s="56"/>
      <c r="C504" s="29"/>
      <c r="D504" s="29"/>
      <c r="E504" s="84"/>
      <c r="F504" s="29"/>
      <c r="G504" s="29"/>
      <c r="H504" s="29"/>
      <c r="I504" s="29"/>
      <c r="J504" s="29"/>
      <c r="K504" s="29"/>
    </row>
    <row r="505" spans="1:11" ht="12.75">
      <c r="A505" s="29"/>
      <c r="B505" s="56"/>
      <c r="C505" s="29"/>
      <c r="D505" s="29"/>
      <c r="E505" s="84"/>
      <c r="F505" s="29"/>
      <c r="G505" s="29"/>
      <c r="H505" s="29"/>
      <c r="I505" s="29"/>
      <c r="J505" s="29"/>
      <c r="K505" s="29"/>
    </row>
    <row r="506" spans="1:11" ht="12.75">
      <c r="A506" s="29"/>
      <c r="B506" s="56"/>
      <c r="C506" s="29"/>
      <c r="D506" s="29"/>
      <c r="E506" s="84"/>
      <c r="F506" s="29"/>
      <c r="G506" s="29"/>
      <c r="H506" s="29"/>
      <c r="I506" s="29"/>
      <c r="J506" s="29"/>
      <c r="K506" s="29"/>
    </row>
    <row r="507" spans="1:11" ht="12.75">
      <c r="A507" s="29"/>
      <c r="B507" s="56"/>
      <c r="C507" s="29"/>
      <c r="D507" s="29"/>
      <c r="E507" s="84"/>
      <c r="F507" s="29"/>
      <c r="G507" s="29"/>
      <c r="H507" s="29"/>
      <c r="I507" s="29"/>
      <c r="J507" s="29"/>
      <c r="K507" s="29"/>
    </row>
    <row r="508" spans="1:11" ht="12.75">
      <c r="A508" s="29"/>
      <c r="B508" s="56"/>
      <c r="C508" s="29"/>
      <c r="D508" s="29"/>
      <c r="E508" s="84"/>
      <c r="F508" s="29"/>
      <c r="G508" s="29"/>
      <c r="H508" s="29"/>
      <c r="I508" s="29"/>
      <c r="J508" s="29"/>
      <c r="K508" s="29"/>
    </row>
    <row r="509" spans="1:11" ht="12.75">
      <c r="A509" s="29"/>
      <c r="B509" s="56"/>
      <c r="C509" s="29"/>
      <c r="D509" s="29"/>
      <c r="E509" s="84"/>
      <c r="F509" s="29"/>
      <c r="G509" s="29"/>
      <c r="H509" s="29"/>
      <c r="I509" s="29"/>
      <c r="J509" s="29"/>
      <c r="K509" s="29"/>
    </row>
    <row r="510" spans="1:11" ht="12.75">
      <c r="A510" s="29"/>
      <c r="B510" s="56"/>
      <c r="C510" s="29"/>
      <c r="D510" s="29"/>
      <c r="E510" s="84"/>
      <c r="F510" s="29"/>
      <c r="G510" s="29"/>
      <c r="H510" s="29"/>
      <c r="I510" s="29"/>
      <c r="J510" s="29"/>
      <c r="K510" s="29"/>
    </row>
    <row r="511" spans="1:11" ht="12.75">
      <c r="A511" s="29"/>
      <c r="B511" s="56"/>
      <c r="C511" s="29"/>
      <c r="D511" s="29"/>
      <c r="E511" s="84"/>
      <c r="F511" s="29"/>
      <c r="G511" s="29"/>
      <c r="H511" s="29"/>
      <c r="I511" s="29"/>
      <c r="J511" s="29"/>
      <c r="K511" s="29"/>
    </row>
    <row r="512" spans="1:11" ht="12.75">
      <c r="A512" s="29"/>
      <c r="B512" s="56"/>
      <c r="C512" s="29"/>
      <c r="D512" s="29"/>
      <c r="E512" s="84"/>
      <c r="F512" s="29"/>
      <c r="G512" s="29"/>
      <c r="H512" s="29"/>
      <c r="I512" s="29"/>
      <c r="J512" s="29"/>
      <c r="K512" s="29"/>
    </row>
    <row r="513" spans="1:11" ht="12.75">
      <c r="A513" s="29"/>
      <c r="B513" s="56"/>
      <c r="C513" s="29"/>
      <c r="D513" s="29"/>
      <c r="E513" s="84"/>
      <c r="F513" s="29"/>
      <c r="G513" s="29"/>
      <c r="H513" s="29"/>
      <c r="I513" s="29"/>
      <c r="J513" s="29"/>
      <c r="K513" s="29"/>
    </row>
    <row r="514" spans="1:11" ht="12.75">
      <c r="A514" s="29"/>
      <c r="B514" s="56"/>
      <c r="C514" s="29"/>
      <c r="D514" s="29"/>
      <c r="E514" s="84"/>
      <c r="F514" s="29"/>
      <c r="G514" s="29"/>
      <c r="H514" s="29"/>
      <c r="I514" s="29"/>
      <c r="J514" s="29"/>
      <c r="K514" s="29"/>
    </row>
    <row r="515" spans="1:11" ht="12.75">
      <c r="A515" s="29"/>
      <c r="B515" s="56"/>
      <c r="C515" s="29"/>
      <c r="D515" s="29"/>
      <c r="E515" s="84"/>
      <c r="F515" s="29"/>
      <c r="G515" s="29"/>
      <c r="H515" s="29"/>
      <c r="I515" s="29"/>
      <c r="J515" s="29"/>
      <c r="K515" s="29"/>
    </row>
    <row r="516" spans="1:11" ht="12.75">
      <c r="A516" s="29"/>
      <c r="B516" s="56"/>
      <c r="C516" s="29"/>
      <c r="D516" s="29"/>
      <c r="E516" s="84"/>
      <c r="F516" s="29"/>
      <c r="G516" s="29"/>
      <c r="H516" s="29"/>
      <c r="I516" s="29"/>
      <c r="J516" s="29"/>
      <c r="K516" s="29"/>
    </row>
    <row r="517" spans="1:11" ht="12.75">
      <c r="A517" s="29"/>
      <c r="B517" s="56"/>
      <c r="C517" s="29"/>
      <c r="D517" s="29"/>
      <c r="E517" s="84"/>
      <c r="F517" s="29"/>
      <c r="G517" s="29"/>
      <c r="H517" s="29"/>
      <c r="I517" s="29"/>
      <c r="J517" s="29"/>
      <c r="K517" s="29"/>
    </row>
    <row r="518" spans="1:11" ht="12.75">
      <c r="A518" s="29"/>
      <c r="B518" s="56"/>
      <c r="C518" s="29"/>
      <c r="D518" s="29"/>
      <c r="E518" s="84"/>
      <c r="F518" s="29"/>
      <c r="G518" s="29"/>
      <c r="H518" s="29"/>
      <c r="I518" s="29"/>
      <c r="J518" s="29"/>
      <c r="K518" s="29"/>
    </row>
    <row r="519" spans="1:11" ht="12.75">
      <c r="A519" s="29"/>
      <c r="B519" s="56"/>
      <c r="C519" s="29"/>
      <c r="D519" s="29"/>
      <c r="E519" s="84"/>
      <c r="F519" s="29"/>
      <c r="G519" s="29"/>
      <c r="H519" s="29"/>
      <c r="I519" s="29"/>
      <c r="J519" s="29"/>
      <c r="K519" s="29"/>
    </row>
    <row r="520" spans="1:11" ht="12.75">
      <c r="A520" s="29"/>
      <c r="B520" s="56"/>
      <c r="C520" s="29"/>
      <c r="D520" s="29"/>
      <c r="E520" s="84"/>
      <c r="F520" s="29"/>
      <c r="G520" s="29"/>
      <c r="H520" s="29"/>
      <c r="I520" s="29"/>
      <c r="J520" s="29"/>
      <c r="K520" s="29"/>
    </row>
    <row r="521" spans="1:11" ht="12.75">
      <c r="A521" s="29"/>
      <c r="B521" s="56"/>
      <c r="C521" s="29"/>
      <c r="D521" s="29"/>
      <c r="E521" s="84"/>
      <c r="F521" s="29"/>
      <c r="G521" s="29"/>
      <c r="H521" s="29"/>
      <c r="I521" s="29"/>
      <c r="J521" s="29"/>
      <c r="K521" s="29"/>
    </row>
    <row r="522" spans="1:11" ht="12.75">
      <c r="A522" s="29"/>
      <c r="B522" s="56"/>
      <c r="C522" s="29"/>
      <c r="D522" s="29"/>
      <c r="E522" s="84"/>
      <c r="F522" s="29"/>
      <c r="G522" s="29"/>
      <c r="H522" s="29"/>
      <c r="I522" s="29"/>
      <c r="J522" s="29"/>
      <c r="K522" s="29"/>
    </row>
    <row r="523" spans="1:11" ht="12.75">
      <c r="A523" s="29"/>
      <c r="B523" s="56"/>
      <c r="C523" s="29"/>
      <c r="D523" s="29"/>
      <c r="E523" s="84"/>
      <c r="F523" s="29"/>
      <c r="G523" s="29"/>
      <c r="H523" s="29"/>
      <c r="I523" s="29"/>
      <c r="J523" s="29"/>
      <c r="K523" s="29"/>
    </row>
    <row r="524" spans="1:11" ht="12.75">
      <c r="A524" s="29"/>
      <c r="B524" s="56"/>
      <c r="C524" s="29"/>
      <c r="D524" s="29"/>
      <c r="E524" s="84"/>
      <c r="F524" s="29"/>
      <c r="G524" s="29"/>
      <c r="H524" s="29"/>
      <c r="I524" s="29"/>
      <c r="J524" s="29"/>
      <c r="K524" s="29"/>
    </row>
    <row r="525" spans="1:11" ht="12.75">
      <c r="A525" s="29"/>
      <c r="B525" s="56"/>
      <c r="C525" s="29"/>
      <c r="D525" s="29"/>
      <c r="E525" s="84"/>
      <c r="F525" s="29"/>
      <c r="G525" s="29"/>
      <c r="H525" s="29"/>
      <c r="I525" s="29"/>
      <c r="J525" s="29"/>
      <c r="K525" s="29"/>
    </row>
    <row r="526" spans="1:11" ht="12.75">
      <c r="A526" s="29"/>
      <c r="B526" s="56"/>
      <c r="C526" s="29"/>
      <c r="D526" s="29"/>
      <c r="E526" s="84"/>
      <c r="F526" s="29"/>
      <c r="G526" s="29"/>
      <c r="H526" s="29"/>
      <c r="I526" s="29"/>
      <c r="J526" s="29"/>
      <c r="K526" s="29"/>
    </row>
    <row r="527" spans="1:11" ht="12.75">
      <c r="A527" s="29"/>
      <c r="B527" s="56"/>
      <c r="C527" s="29"/>
      <c r="D527" s="29"/>
      <c r="E527" s="84"/>
      <c r="F527" s="29"/>
      <c r="G527" s="29"/>
      <c r="H527" s="29"/>
      <c r="I527" s="29"/>
      <c r="J527" s="29"/>
      <c r="K527" s="29"/>
    </row>
    <row r="528" spans="1:11" ht="12.75">
      <c r="A528" s="29"/>
      <c r="B528" s="56"/>
      <c r="C528" s="29"/>
      <c r="D528" s="29"/>
      <c r="E528" s="84"/>
      <c r="F528" s="29"/>
      <c r="G528" s="29"/>
      <c r="H528" s="29"/>
      <c r="I528" s="29"/>
      <c r="J528" s="29"/>
      <c r="K528" s="29"/>
    </row>
    <row r="529" spans="1:11" ht="12.75">
      <c r="A529" s="29"/>
      <c r="B529" s="56"/>
      <c r="C529" s="29"/>
      <c r="D529" s="29"/>
      <c r="E529" s="84"/>
      <c r="F529" s="29"/>
      <c r="G529" s="29"/>
      <c r="H529" s="29"/>
      <c r="I529" s="29"/>
      <c r="J529" s="29"/>
      <c r="K529" s="29"/>
    </row>
    <row r="530" spans="1:11" ht="12.75">
      <c r="A530" s="29"/>
      <c r="B530" s="56"/>
      <c r="C530" s="29"/>
      <c r="D530" s="29"/>
      <c r="E530" s="84"/>
      <c r="F530" s="29"/>
      <c r="G530" s="29"/>
      <c r="H530" s="29"/>
      <c r="I530" s="29"/>
      <c r="J530" s="29"/>
      <c r="K530" s="29"/>
    </row>
    <row r="531" spans="1:11" ht="12.75">
      <c r="A531" s="29"/>
      <c r="B531" s="56"/>
      <c r="C531" s="29"/>
      <c r="D531" s="29"/>
      <c r="E531" s="84"/>
      <c r="F531" s="29"/>
      <c r="G531" s="29"/>
      <c r="H531" s="29"/>
      <c r="I531" s="29"/>
      <c r="J531" s="29"/>
      <c r="K531" s="29"/>
    </row>
    <row r="532" spans="1:11" ht="12.75">
      <c r="A532" s="29"/>
      <c r="B532" s="56"/>
      <c r="C532" s="29"/>
      <c r="D532" s="29"/>
      <c r="E532" s="84"/>
      <c r="F532" s="29"/>
      <c r="G532" s="29"/>
      <c r="H532" s="29"/>
      <c r="I532" s="29"/>
      <c r="J532" s="29"/>
      <c r="K532" s="29"/>
    </row>
    <row r="533" spans="1:11" ht="12.75">
      <c r="A533" s="29"/>
      <c r="B533" s="56"/>
      <c r="C533" s="29"/>
      <c r="D533" s="29"/>
      <c r="E533" s="84"/>
      <c r="F533" s="29"/>
      <c r="G533" s="29"/>
      <c r="H533" s="29"/>
      <c r="I533" s="29"/>
      <c r="J533" s="29"/>
      <c r="K533" s="29"/>
    </row>
    <row r="534" spans="1:11" ht="12.75">
      <c r="A534" s="29"/>
      <c r="B534" s="56"/>
      <c r="C534" s="29"/>
      <c r="D534" s="29"/>
      <c r="E534" s="84"/>
      <c r="F534" s="29"/>
      <c r="G534" s="29"/>
      <c r="H534" s="29"/>
      <c r="I534" s="29"/>
      <c r="J534" s="29"/>
      <c r="K534" s="29"/>
    </row>
    <row r="535" spans="1:11" ht="12.75">
      <c r="A535" s="29"/>
      <c r="B535" s="56"/>
      <c r="C535" s="29"/>
      <c r="D535" s="29"/>
      <c r="E535" s="84"/>
      <c r="F535" s="29"/>
      <c r="G535" s="29"/>
      <c r="H535" s="29"/>
      <c r="I535" s="29"/>
      <c r="J535" s="29"/>
      <c r="K535" s="29"/>
    </row>
    <row r="536" spans="1:11" ht="12.75">
      <c r="A536" s="29"/>
      <c r="B536" s="56"/>
      <c r="C536" s="29"/>
      <c r="D536" s="29"/>
      <c r="E536" s="84"/>
      <c r="F536" s="29"/>
      <c r="G536" s="29"/>
      <c r="H536" s="29"/>
      <c r="I536" s="29"/>
      <c r="J536" s="29"/>
      <c r="K536" s="29"/>
    </row>
    <row r="537" spans="1:11" ht="12.75">
      <c r="A537" s="29"/>
      <c r="B537" s="56"/>
      <c r="C537" s="29"/>
      <c r="D537" s="29"/>
      <c r="E537" s="84"/>
      <c r="F537" s="29"/>
      <c r="G537" s="29"/>
      <c r="H537" s="29"/>
      <c r="I537" s="29"/>
      <c r="J537" s="29"/>
      <c r="K537" s="29"/>
    </row>
    <row r="538" spans="1:11" ht="12.75">
      <c r="A538" s="29"/>
      <c r="B538" s="56"/>
      <c r="C538" s="29"/>
      <c r="D538" s="29"/>
      <c r="E538" s="84"/>
      <c r="F538" s="29"/>
      <c r="G538" s="29"/>
      <c r="H538" s="29"/>
      <c r="I538" s="29"/>
      <c r="J538" s="29"/>
      <c r="K538" s="29"/>
    </row>
    <row r="539" spans="1:11" ht="12.75">
      <c r="A539" s="29"/>
      <c r="B539" s="56"/>
      <c r="C539" s="29"/>
      <c r="D539" s="29"/>
      <c r="E539" s="84"/>
      <c r="F539" s="29"/>
      <c r="G539" s="29"/>
      <c r="H539" s="29"/>
      <c r="I539" s="29"/>
      <c r="J539" s="29"/>
      <c r="K539" s="29"/>
    </row>
    <row r="540" spans="1:11" ht="12.75">
      <c r="A540" s="29"/>
      <c r="B540" s="56"/>
      <c r="C540" s="29"/>
      <c r="D540" s="29"/>
      <c r="E540" s="84"/>
      <c r="F540" s="29"/>
      <c r="G540" s="29"/>
      <c r="H540" s="29"/>
      <c r="I540" s="29"/>
      <c r="J540" s="29"/>
      <c r="K540" s="29"/>
    </row>
    <row r="541" spans="1:11" ht="12.75">
      <c r="A541" s="29"/>
      <c r="B541" s="56"/>
      <c r="C541" s="29"/>
      <c r="D541" s="29"/>
      <c r="E541" s="84"/>
      <c r="F541" s="29"/>
      <c r="G541" s="29"/>
      <c r="H541" s="29"/>
      <c r="I541" s="29"/>
      <c r="J541" s="29"/>
      <c r="K541" s="29"/>
    </row>
    <row r="542" spans="1:11" ht="12.75">
      <c r="A542" s="29"/>
      <c r="B542" s="56"/>
      <c r="C542" s="29"/>
      <c r="D542" s="29"/>
      <c r="E542" s="84"/>
      <c r="F542" s="29"/>
      <c r="G542" s="29"/>
      <c r="H542" s="29"/>
      <c r="I542" s="29"/>
      <c r="J542" s="29"/>
      <c r="K542" s="29"/>
    </row>
    <row r="543" spans="1:11" ht="12.75">
      <c r="A543" s="29"/>
      <c r="B543" s="56"/>
      <c r="C543" s="29"/>
      <c r="D543" s="29"/>
      <c r="E543" s="84"/>
      <c r="F543" s="29"/>
      <c r="G543" s="29"/>
      <c r="H543" s="29"/>
      <c r="I543" s="29"/>
      <c r="J543" s="29"/>
      <c r="K543" s="29"/>
    </row>
    <row r="544" spans="1:11" ht="12.75">
      <c r="A544" s="29"/>
      <c r="B544" s="56"/>
      <c r="C544" s="29"/>
      <c r="D544" s="29"/>
      <c r="E544" s="84"/>
      <c r="F544" s="29"/>
      <c r="G544" s="29"/>
      <c r="H544" s="29"/>
      <c r="I544" s="29"/>
      <c r="J544" s="29"/>
      <c r="K544" s="29"/>
    </row>
    <row r="545" spans="1:11" ht="12.75">
      <c r="A545" s="29"/>
      <c r="B545" s="56"/>
      <c r="C545" s="29"/>
      <c r="D545" s="29"/>
      <c r="E545" s="84"/>
      <c r="F545" s="29"/>
      <c r="G545" s="29"/>
      <c r="H545" s="29"/>
      <c r="I545" s="29"/>
      <c r="J545" s="29"/>
      <c r="K545" s="29"/>
    </row>
    <row r="546" spans="1:11" ht="12.75">
      <c r="A546" s="29"/>
      <c r="B546" s="56"/>
      <c r="C546" s="29"/>
      <c r="D546" s="29"/>
      <c r="E546" s="84"/>
      <c r="F546" s="29"/>
      <c r="G546" s="29"/>
      <c r="H546" s="29"/>
      <c r="I546" s="29"/>
      <c r="J546" s="29"/>
      <c r="K546" s="29"/>
    </row>
    <row r="547" spans="1:11" ht="12.75">
      <c r="A547" s="29"/>
      <c r="B547" s="56"/>
      <c r="C547" s="29"/>
      <c r="D547" s="29"/>
      <c r="E547" s="84"/>
      <c r="F547" s="29"/>
      <c r="G547" s="29"/>
      <c r="H547" s="29"/>
      <c r="I547" s="29"/>
      <c r="J547" s="29"/>
      <c r="K547" s="29"/>
    </row>
    <row r="548" spans="1:11" ht="12.75">
      <c r="A548" s="29"/>
      <c r="B548" s="56"/>
      <c r="C548" s="29"/>
      <c r="D548" s="29"/>
      <c r="E548" s="84"/>
      <c r="F548" s="29"/>
      <c r="G548" s="29"/>
      <c r="H548" s="29"/>
      <c r="I548" s="29"/>
      <c r="J548" s="29"/>
      <c r="K548" s="29"/>
    </row>
    <row r="549" spans="1:11" ht="12.75">
      <c r="A549" s="29"/>
      <c r="B549" s="56"/>
      <c r="C549" s="29"/>
      <c r="D549" s="29"/>
      <c r="E549" s="84"/>
      <c r="F549" s="29"/>
      <c r="G549" s="29"/>
      <c r="H549" s="29"/>
      <c r="I549" s="29"/>
      <c r="J549" s="29"/>
      <c r="K549" s="29"/>
    </row>
    <row r="550" spans="1:11" ht="12.75">
      <c r="A550" s="29"/>
      <c r="B550" s="56"/>
      <c r="C550" s="29"/>
      <c r="D550" s="29"/>
      <c r="E550" s="84"/>
      <c r="F550" s="29"/>
      <c r="G550" s="29"/>
      <c r="H550" s="29"/>
      <c r="I550" s="29"/>
      <c r="J550" s="29"/>
      <c r="K550" s="29"/>
    </row>
    <row r="551" spans="1:11" ht="12.75">
      <c r="A551" s="29"/>
      <c r="B551" s="56"/>
      <c r="C551" s="29"/>
      <c r="D551" s="29"/>
      <c r="E551" s="84"/>
      <c r="F551" s="29"/>
      <c r="G551" s="29"/>
      <c r="H551" s="29"/>
      <c r="I551" s="29"/>
      <c r="J551" s="29"/>
      <c r="K551" s="29"/>
    </row>
    <row r="552" spans="1:11" ht="12.75">
      <c r="A552" s="29"/>
      <c r="B552" s="56"/>
      <c r="C552" s="29"/>
      <c r="D552" s="29"/>
      <c r="E552" s="84"/>
      <c r="F552" s="29"/>
      <c r="G552" s="29"/>
      <c r="H552" s="29"/>
      <c r="I552" s="29"/>
      <c r="J552" s="29"/>
      <c r="K552" s="29"/>
    </row>
    <row r="553" spans="1:11" ht="12.75">
      <c r="A553" s="29"/>
      <c r="B553" s="56"/>
      <c r="C553" s="29"/>
      <c r="D553" s="29"/>
      <c r="E553" s="84"/>
      <c r="F553" s="29"/>
      <c r="G553" s="29"/>
      <c r="H553" s="29"/>
      <c r="I553" s="29"/>
      <c r="J553" s="29"/>
      <c r="K553" s="29"/>
    </row>
    <row r="554" spans="1:11" ht="12.75">
      <c r="A554" s="29"/>
      <c r="B554" s="56"/>
      <c r="C554" s="29"/>
      <c r="D554" s="29"/>
      <c r="E554" s="84"/>
      <c r="F554" s="29"/>
      <c r="G554" s="29"/>
      <c r="H554" s="29"/>
      <c r="I554" s="29"/>
      <c r="J554" s="29"/>
      <c r="K554" s="29"/>
    </row>
    <row r="555" spans="1:11" ht="12.75">
      <c r="A555" s="29"/>
      <c r="B555" s="56"/>
      <c r="C555" s="29"/>
      <c r="D555" s="29"/>
      <c r="E555" s="84"/>
      <c r="F555" s="29"/>
      <c r="G555" s="29"/>
      <c r="H555" s="29"/>
      <c r="I555" s="29"/>
      <c r="J555" s="29"/>
      <c r="K555" s="29"/>
    </row>
    <row r="556" spans="1:11" ht="12.75">
      <c r="A556" s="29"/>
      <c r="B556" s="56"/>
      <c r="C556" s="29"/>
      <c r="D556" s="29"/>
      <c r="E556" s="84"/>
      <c r="F556" s="29"/>
      <c r="G556" s="29"/>
      <c r="H556" s="29"/>
      <c r="I556" s="29"/>
      <c r="J556" s="29"/>
      <c r="K556" s="29"/>
    </row>
    <row r="557" spans="1:11" ht="12.75">
      <c r="A557" s="29"/>
      <c r="B557" s="56"/>
      <c r="C557" s="29"/>
      <c r="D557" s="29"/>
      <c r="E557" s="84"/>
      <c r="F557" s="29"/>
      <c r="G557" s="29"/>
      <c r="H557" s="29"/>
      <c r="I557" s="29"/>
      <c r="J557" s="29"/>
      <c r="K557" s="29"/>
    </row>
    <row r="558" spans="1:11" ht="12.75">
      <c r="A558" s="29"/>
      <c r="B558" s="56"/>
      <c r="C558" s="29"/>
      <c r="D558" s="29"/>
      <c r="E558" s="84"/>
      <c r="F558" s="29"/>
      <c r="G558" s="29"/>
      <c r="H558" s="29"/>
      <c r="I558" s="29"/>
      <c r="J558" s="29"/>
      <c r="K558" s="29"/>
    </row>
    <row r="559" spans="1:11" ht="12.75">
      <c r="A559" s="29"/>
      <c r="B559" s="56"/>
      <c r="C559" s="29"/>
      <c r="D559" s="29"/>
      <c r="E559" s="84"/>
      <c r="F559" s="29"/>
      <c r="G559" s="29"/>
      <c r="H559" s="29"/>
      <c r="I559" s="29"/>
      <c r="J559" s="29"/>
      <c r="K559" s="29"/>
    </row>
    <row r="560" spans="1:11" ht="12.75">
      <c r="A560" s="29"/>
      <c r="B560" s="56"/>
      <c r="C560" s="29"/>
      <c r="D560" s="29"/>
      <c r="E560" s="84"/>
      <c r="F560" s="29"/>
      <c r="G560" s="29"/>
      <c r="H560" s="29"/>
      <c r="I560" s="29"/>
      <c r="J560" s="29"/>
      <c r="K560" s="29"/>
    </row>
    <row r="561" spans="1:11" ht="12.75">
      <c r="A561" s="29"/>
      <c r="B561" s="56"/>
      <c r="C561" s="29"/>
      <c r="D561" s="29"/>
      <c r="E561" s="84"/>
      <c r="F561" s="29"/>
      <c r="G561" s="29"/>
      <c r="H561" s="29"/>
      <c r="I561" s="29"/>
      <c r="J561" s="29"/>
      <c r="K561" s="29"/>
    </row>
    <row r="562" spans="1:11" ht="12.75">
      <c r="A562" s="29"/>
      <c r="B562" s="56"/>
      <c r="C562" s="29"/>
      <c r="D562" s="29"/>
      <c r="E562" s="84"/>
      <c r="F562" s="29"/>
      <c r="G562" s="29"/>
      <c r="H562" s="29"/>
      <c r="I562" s="29"/>
      <c r="J562" s="29"/>
      <c r="K562" s="29"/>
    </row>
    <row r="563" spans="1:11" ht="12.75">
      <c r="A563" s="29"/>
      <c r="B563" s="56"/>
      <c r="C563" s="29"/>
      <c r="D563" s="29"/>
      <c r="E563" s="84"/>
      <c r="F563" s="29"/>
      <c r="G563" s="29"/>
      <c r="H563" s="29"/>
      <c r="I563" s="29"/>
      <c r="J563" s="29"/>
      <c r="K563" s="29"/>
    </row>
    <row r="564" spans="1:11" ht="12.75">
      <c r="A564" s="29"/>
      <c r="B564" s="56"/>
      <c r="C564" s="29"/>
      <c r="D564" s="29"/>
      <c r="E564" s="84"/>
      <c r="F564" s="29"/>
      <c r="G564" s="29"/>
      <c r="H564" s="29"/>
      <c r="I564" s="29"/>
      <c r="J564" s="29"/>
      <c r="K564" s="29"/>
    </row>
    <row r="565" spans="1:11" ht="12.75">
      <c r="A565" s="29"/>
      <c r="B565" s="56"/>
      <c r="C565" s="29"/>
      <c r="D565" s="29"/>
      <c r="E565" s="84"/>
      <c r="F565" s="29"/>
      <c r="G565" s="29"/>
      <c r="H565" s="29"/>
      <c r="I565" s="29"/>
      <c r="J565" s="29"/>
      <c r="K565" s="29"/>
    </row>
    <row r="566" spans="1:11" ht="12.75">
      <c r="A566" s="29"/>
      <c r="B566" s="56"/>
      <c r="C566" s="29"/>
      <c r="D566" s="29"/>
      <c r="E566" s="84"/>
      <c r="F566" s="29"/>
      <c r="G566" s="29"/>
      <c r="H566" s="29"/>
      <c r="I566" s="29"/>
      <c r="J566" s="29"/>
      <c r="K566" s="29"/>
    </row>
    <row r="567" spans="1:11" ht="12.75">
      <c r="A567" s="29"/>
      <c r="B567" s="56"/>
      <c r="C567" s="29"/>
      <c r="D567" s="29"/>
      <c r="E567" s="84"/>
      <c r="F567" s="29"/>
      <c r="G567" s="29"/>
      <c r="H567" s="29"/>
      <c r="I567" s="29"/>
      <c r="J567" s="29"/>
      <c r="K567" s="29"/>
    </row>
    <row r="568" spans="1:11" ht="12.75">
      <c r="A568" s="29"/>
      <c r="B568" s="56"/>
      <c r="C568" s="29"/>
      <c r="D568" s="29"/>
      <c r="E568" s="84"/>
      <c r="F568" s="29"/>
      <c r="G568" s="29"/>
      <c r="H568" s="29"/>
      <c r="I568" s="29"/>
      <c r="J568" s="29"/>
      <c r="K568" s="29"/>
    </row>
    <row r="569" spans="1:11" ht="12.75">
      <c r="A569" s="29"/>
      <c r="B569" s="56"/>
      <c r="C569" s="29"/>
      <c r="D569" s="29"/>
      <c r="E569" s="84"/>
      <c r="F569" s="29"/>
      <c r="G569" s="29"/>
      <c r="H569" s="29"/>
      <c r="I569" s="29"/>
      <c r="J569" s="29"/>
      <c r="K569" s="29"/>
    </row>
    <row r="570" spans="1:11" ht="12.75">
      <c r="A570" s="29"/>
      <c r="B570" s="56"/>
      <c r="C570" s="29"/>
      <c r="D570" s="29"/>
      <c r="E570" s="84"/>
      <c r="F570" s="29"/>
      <c r="G570" s="29"/>
      <c r="H570" s="29"/>
      <c r="I570" s="29"/>
      <c r="J570" s="29"/>
      <c r="K570" s="29"/>
    </row>
    <row r="571" spans="1:11" ht="12.75">
      <c r="A571" s="29"/>
      <c r="B571" s="56"/>
      <c r="C571" s="29"/>
      <c r="D571" s="29"/>
      <c r="E571" s="84"/>
      <c r="F571" s="29"/>
      <c r="G571" s="29"/>
      <c r="H571" s="29"/>
      <c r="I571" s="29"/>
      <c r="J571" s="29"/>
      <c r="K571" s="29"/>
    </row>
    <row r="572" spans="1:11" ht="12.75">
      <c r="A572" s="29"/>
      <c r="B572" s="56"/>
      <c r="C572" s="29"/>
      <c r="D572" s="29"/>
      <c r="E572" s="84"/>
      <c r="F572" s="29"/>
      <c r="G572" s="29"/>
      <c r="H572" s="29"/>
      <c r="I572" s="29"/>
      <c r="J572" s="29"/>
      <c r="K572" s="29"/>
    </row>
    <row r="573" spans="1:11" ht="12.75">
      <c r="A573" s="29"/>
      <c r="B573" s="56"/>
      <c r="C573" s="29"/>
      <c r="D573" s="29"/>
      <c r="E573" s="84"/>
      <c r="F573" s="29"/>
      <c r="G573" s="29"/>
      <c r="H573" s="29"/>
      <c r="I573" s="29"/>
      <c r="J573" s="29"/>
      <c r="K573" s="29"/>
    </row>
    <row r="574" spans="1:11" ht="12.75">
      <c r="A574" s="29"/>
      <c r="B574" s="56"/>
      <c r="C574" s="29"/>
      <c r="D574" s="29"/>
      <c r="E574" s="84"/>
      <c r="F574" s="29"/>
      <c r="G574" s="29"/>
      <c r="H574" s="29"/>
      <c r="I574" s="29"/>
      <c r="J574" s="29"/>
      <c r="K574" s="29"/>
    </row>
    <row r="575" spans="1:11" ht="12.75">
      <c r="A575" s="29"/>
      <c r="B575" s="56"/>
      <c r="C575" s="29"/>
      <c r="D575" s="29"/>
      <c r="E575" s="84"/>
      <c r="F575" s="29"/>
      <c r="G575" s="29"/>
      <c r="H575" s="29"/>
      <c r="I575" s="29"/>
      <c r="J575" s="29"/>
      <c r="K575" s="29"/>
    </row>
    <row r="576" spans="1:11" ht="12.75">
      <c r="A576" s="29"/>
      <c r="B576" s="56"/>
      <c r="C576" s="29"/>
      <c r="D576" s="29"/>
      <c r="E576" s="84"/>
      <c r="F576" s="29"/>
      <c r="G576" s="29"/>
      <c r="H576" s="29"/>
      <c r="I576" s="29"/>
      <c r="J576" s="29"/>
      <c r="K576" s="29"/>
    </row>
    <row r="577" spans="1:11" ht="12.75">
      <c r="A577" s="29"/>
      <c r="B577" s="56"/>
      <c r="C577" s="29"/>
      <c r="D577" s="29"/>
      <c r="E577" s="84"/>
      <c r="F577" s="29"/>
      <c r="G577" s="29"/>
      <c r="H577" s="29"/>
      <c r="I577" s="29"/>
      <c r="J577" s="29"/>
      <c r="K577" s="29"/>
    </row>
    <row r="578" spans="1:11" ht="12.75">
      <c r="A578" s="29"/>
      <c r="B578" s="56"/>
      <c r="C578" s="29"/>
      <c r="D578" s="29"/>
      <c r="E578" s="84"/>
      <c r="F578" s="29"/>
      <c r="G578" s="29"/>
      <c r="H578" s="29"/>
      <c r="I578" s="29"/>
      <c r="J578" s="29"/>
      <c r="K578" s="29"/>
    </row>
    <row r="579" spans="1:11" ht="12.75">
      <c r="A579" s="29"/>
      <c r="B579" s="56"/>
      <c r="C579" s="29"/>
      <c r="D579" s="29"/>
      <c r="E579" s="84"/>
      <c r="F579" s="29"/>
      <c r="G579" s="29"/>
      <c r="H579" s="29"/>
      <c r="I579" s="29"/>
      <c r="J579" s="29"/>
      <c r="K579" s="29"/>
    </row>
    <row r="580" spans="1:11" ht="12.75">
      <c r="A580" s="29"/>
      <c r="B580" s="56"/>
      <c r="C580" s="29"/>
      <c r="D580" s="29"/>
      <c r="E580" s="84"/>
      <c r="F580" s="29"/>
      <c r="G580" s="29"/>
      <c r="H580" s="29"/>
      <c r="I580" s="29"/>
      <c r="J580" s="29"/>
      <c r="K580" s="29"/>
    </row>
    <row r="581" spans="1:11" ht="12.75">
      <c r="A581" s="29"/>
      <c r="B581" s="56"/>
      <c r="C581" s="29"/>
      <c r="D581" s="29"/>
      <c r="E581" s="84"/>
      <c r="F581" s="29"/>
      <c r="G581" s="29"/>
      <c r="H581" s="29"/>
      <c r="I581" s="29"/>
      <c r="J581" s="29"/>
      <c r="K581" s="29"/>
    </row>
    <row r="582" spans="1:11" ht="12.75">
      <c r="A582" s="29"/>
      <c r="B582" s="56"/>
      <c r="C582" s="29"/>
      <c r="D582" s="29"/>
      <c r="E582" s="84"/>
      <c r="F582" s="29"/>
      <c r="G582" s="29"/>
      <c r="H582" s="29"/>
      <c r="I582" s="29"/>
      <c r="J582" s="29"/>
      <c r="K582" s="29"/>
    </row>
    <row r="583" spans="1:11" ht="12.75">
      <c r="A583" s="29"/>
      <c r="B583" s="56"/>
      <c r="C583" s="29"/>
      <c r="D583" s="29"/>
      <c r="E583" s="84"/>
      <c r="F583" s="29"/>
      <c r="G583" s="29"/>
      <c r="H583" s="29"/>
      <c r="I583" s="29"/>
      <c r="J583" s="29"/>
      <c r="K583" s="29"/>
    </row>
    <row r="584" spans="1:11" ht="12.75">
      <c r="A584" s="29"/>
      <c r="B584" s="56"/>
      <c r="C584" s="29"/>
      <c r="D584" s="29"/>
      <c r="E584" s="84"/>
      <c r="F584" s="29"/>
      <c r="G584" s="29"/>
      <c r="H584" s="29"/>
      <c r="I584" s="29"/>
      <c r="J584" s="29"/>
      <c r="K584" s="29"/>
    </row>
    <row r="585" spans="1:11" ht="12.75">
      <c r="A585" s="29"/>
      <c r="B585" s="56"/>
      <c r="C585" s="29"/>
      <c r="D585" s="29"/>
      <c r="E585" s="84"/>
      <c r="F585" s="29"/>
      <c r="G585" s="29"/>
      <c r="H585" s="29"/>
      <c r="I585" s="29"/>
      <c r="J585" s="29"/>
      <c r="K585" s="29"/>
    </row>
    <row r="586" spans="1:11" ht="12.75">
      <c r="A586" s="29"/>
      <c r="B586" s="56"/>
      <c r="C586" s="29"/>
      <c r="D586" s="29"/>
      <c r="E586" s="84"/>
      <c r="F586" s="29"/>
      <c r="G586" s="29"/>
      <c r="H586" s="29"/>
      <c r="I586" s="29"/>
      <c r="J586" s="29"/>
      <c r="K586" s="29"/>
    </row>
    <row r="587" spans="1:11" ht="12.75">
      <c r="A587" s="29"/>
      <c r="B587" s="56"/>
      <c r="C587" s="29"/>
      <c r="D587" s="29"/>
      <c r="E587" s="84"/>
      <c r="F587" s="29"/>
      <c r="G587" s="29"/>
      <c r="H587" s="29"/>
      <c r="I587" s="29"/>
      <c r="J587" s="29"/>
      <c r="K587" s="29"/>
    </row>
    <row r="588" spans="1:11" ht="12.75">
      <c r="A588" s="29"/>
      <c r="B588" s="56"/>
      <c r="C588" s="29"/>
      <c r="D588" s="29"/>
      <c r="E588" s="84"/>
      <c r="F588" s="29"/>
      <c r="G588" s="29"/>
      <c r="H588" s="29"/>
      <c r="I588" s="29"/>
      <c r="J588" s="29"/>
      <c r="K588" s="29"/>
    </row>
    <row r="589" spans="1:11" ht="12.75">
      <c r="A589" s="29"/>
      <c r="B589" s="56"/>
      <c r="C589" s="29"/>
      <c r="D589" s="29"/>
      <c r="E589" s="84"/>
      <c r="F589" s="29"/>
      <c r="G589" s="29"/>
      <c r="H589" s="29"/>
      <c r="I589" s="29"/>
      <c r="J589" s="29"/>
      <c r="K589" s="29"/>
    </row>
    <row r="590" spans="1:11" ht="12.75">
      <c r="A590" s="29"/>
      <c r="B590" s="56"/>
      <c r="C590" s="29"/>
      <c r="D590" s="29"/>
      <c r="E590" s="84"/>
      <c r="F590" s="29"/>
      <c r="G590" s="29"/>
      <c r="H590" s="29"/>
      <c r="I590" s="29"/>
      <c r="J590" s="29"/>
      <c r="K590" s="29"/>
    </row>
    <row r="591" spans="1:11" ht="12.75">
      <c r="A591" s="29"/>
      <c r="B591" s="56"/>
      <c r="C591" s="29"/>
      <c r="D591" s="29"/>
      <c r="E591" s="84"/>
      <c r="F591" s="29"/>
      <c r="G591" s="29"/>
      <c r="H591" s="29"/>
      <c r="I591" s="29"/>
      <c r="J591" s="29"/>
      <c r="K591" s="29"/>
    </row>
    <row r="592" spans="1:11" ht="12.75">
      <c r="A592" s="29"/>
      <c r="B592" s="56"/>
      <c r="C592" s="29"/>
      <c r="D592" s="29"/>
      <c r="E592" s="84"/>
      <c r="F592" s="29"/>
      <c r="G592" s="29"/>
      <c r="H592" s="29"/>
      <c r="I592" s="29"/>
      <c r="J592" s="29"/>
      <c r="K592" s="29"/>
    </row>
    <row r="593" spans="1:11" ht="12.75">
      <c r="A593" s="29"/>
      <c r="B593" s="56"/>
      <c r="C593" s="29"/>
      <c r="D593" s="29"/>
      <c r="E593" s="84"/>
      <c r="F593" s="29"/>
      <c r="G593" s="29"/>
      <c r="H593" s="29"/>
      <c r="I593" s="29"/>
      <c r="J593" s="29"/>
      <c r="K593" s="29"/>
    </row>
    <row r="594" spans="1:11" ht="12.75">
      <c r="A594" s="29"/>
      <c r="B594" s="56"/>
      <c r="C594" s="29"/>
      <c r="D594" s="29"/>
      <c r="E594" s="84"/>
      <c r="F594" s="29"/>
      <c r="G594" s="29"/>
      <c r="H594" s="29"/>
      <c r="I594" s="29"/>
      <c r="J594" s="29"/>
      <c r="K594" s="29"/>
    </row>
    <row r="595" spans="1:11" ht="12.75">
      <c r="A595" s="29"/>
      <c r="B595" s="56"/>
      <c r="C595" s="29"/>
      <c r="D595" s="29"/>
      <c r="E595" s="84"/>
      <c r="F595" s="29"/>
      <c r="G595" s="29"/>
      <c r="H595" s="29"/>
      <c r="I595" s="29"/>
      <c r="J595" s="29"/>
      <c r="K595" s="29"/>
    </row>
    <row r="596" spans="1:11" ht="12.75">
      <c r="A596" s="29"/>
      <c r="B596" s="56"/>
      <c r="C596" s="29"/>
      <c r="D596" s="29"/>
      <c r="E596" s="84"/>
      <c r="F596" s="29"/>
      <c r="G596" s="29"/>
      <c r="H596" s="29"/>
      <c r="I596" s="29"/>
      <c r="J596" s="29"/>
      <c r="K596" s="29"/>
    </row>
    <row r="597" spans="1:11" ht="12.75">
      <c r="A597" s="29"/>
      <c r="B597" s="56"/>
      <c r="C597" s="29"/>
      <c r="D597" s="29"/>
      <c r="E597" s="84"/>
      <c r="F597" s="29"/>
      <c r="G597" s="29"/>
      <c r="H597" s="29"/>
      <c r="I597" s="29"/>
      <c r="J597" s="29"/>
      <c r="K597" s="29"/>
    </row>
    <row r="598" spans="1:11" ht="12.75">
      <c r="A598" s="29"/>
      <c r="B598" s="56"/>
      <c r="C598" s="29"/>
      <c r="D598" s="29"/>
      <c r="E598" s="84"/>
      <c r="F598" s="29"/>
      <c r="G598" s="29"/>
      <c r="H598" s="29"/>
      <c r="I598" s="29"/>
      <c r="J598" s="29"/>
      <c r="K598" s="29"/>
    </row>
    <row r="599" spans="1:11" ht="12.75">
      <c r="A599" s="29"/>
      <c r="B599" s="56"/>
      <c r="C599" s="29"/>
      <c r="D599" s="29"/>
      <c r="E599" s="84"/>
      <c r="F599" s="29"/>
      <c r="G599" s="29"/>
      <c r="H599" s="29"/>
      <c r="I599" s="29"/>
      <c r="J599" s="29"/>
      <c r="K599" s="29"/>
    </row>
    <row r="600" spans="1:11" ht="12.75">
      <c r="A600" s="29"/>
      <c r="B600" s="56"/>
      <c r="C600" s="29"/>
      <c r="D600" s="29"/>
      <c r="E600" s="84"/>
      <c r="F600" s="29"/>
      <c r="G600" s="29"/>
      <c r="H600" s="29"/>
      <c r="I600" s="29"/>
      <c r="J600" s="29"/>
      <c r="K600" s="29"/>
    </row>
    <row r="601" spans="1:11" ht="12.75">
      <c r="A601" s="29"/>
      <c r="B601" s="56"/>
      <c r="C601" s="29"/>
      <c r="D601" s="29"/>
      <c r="E601" s="84"/>
      <c r="F601" s="29"/>
      <c r="G601" s="29"/>
      <c r="H601" s="29"/>
      <c r="I601" s="29"/>
      <c r="J601" s="29"/>
      <c r="K601" s="29"/>
    </row>
    <row r="602" spans="1:11" ht="12.75">
      <c r="A602" s="29"/>
      <c r="B602" s="56"/>
      <c r="C602" s="29"/>
      <c r="D602" s="29"/>
      <c r="E602" s="84"/>
      <c r="F602" s="29"/>
      <c r="G602" s="29"/>
      <c r="H602" s="29"/>
      <c r="I602" s="29"/>
      <c r="J602" s="29"/>
      <c r="K602" s="29"/>
    </row>
    <row r="603" spans="1:11" ht="12.75">
      <c r="A603" s="29"/>
      <c r="B603" s="56"/>
      <c r="C603" s="29"/>
      <c r="D603" s="29"/>
      <c r="E603" s="84"/>
      <c r="F603" s="29"/>
      <c r="G603" s="29"/>
      <c r="H603" s="29"/>
      <c r="I603" s="29"/>
      <c r="J603" s="29"/>
      <c r="K603" s="29"/>
    </row>
    <row r="604" spans="1:11" ht="12.75">
      <c r="A604" s="29"/>
      <c r="B604" s="56"/>
      <c r="C604" s="29"/>
      <c r="D604" s="29"/>
      <c r="E604" s="84"/>
      <c r="F604" s="29"/>
      <c r="G604" s="29"/>
      <c r="H604" s="29"/>
      <c r="I604" s="29"/>
      <c r="J604" s="29"/>
      <c r="K604" s="29"/>
    </row>
    <row r="605" spans="1:11" ht="12.75">
      <c r="A605" s="29"/>
      <c r="B605" s="56"/>
      <c r="C605" s="29"/>
      <c r="D605" s="29"/>
      <c r="E605" s="84"/>
      <c r="F605" s="29"/>
      <c r="G605" s="29"/>
      <c r="H605" s="29"/>
      <c r="I605" s="29"/>
      <c r="J605" s="29"/>
      <c r="K605" s="29"/>
    </row>
    <row r="606" spans="1:11" ht="12.75">
      <c r="A606" s="29"/>
      <c r="B606" s="56"/>
      <c r="C606" s="29"/>
      <c r="D606" s="29"/>
      <c r="E606" s="84"/>
      <c r="F606" s="29"/>
      <c r="G606" s="29"/>
      <c r="H606" s="29"/>
      <c r="I606" s="29"/>
      <c r="J606" s="29"/>
      <c r="K606" s="29"/>
    </row>
    <row r="607" spans="2:11" ht="12.75">
      <c r="B607" s="56"/>
      <c r="C607" s="29"/>
      <c r="D607" s="29"/>
      <c r="E607" s="29"/>
      <c r="F607" s="29"/>
      <c r="G607" s="29"/>
      <c r="H607" s="29"/>
      <c r="I607" s="29"/>
      <c r="J607" s="29"/>
      <c r="K607" s="29"/>
    </row>
    <row r="608" spans="2:11" ht="12.75">
      <c r="B608" s="56"/>
      <c r="C608" s="29"/>
      <c r="D608" s="29"/>
      <c r="E608" s="29"/>
      <c r="F608" s="29"/>
      <c r="G608" s="29"/>
      <c r="H608" s="29"/>
      <c r="I608" s="29"/>
      <c r="J608" s="29"/>
      <c r="K608" s="29"/>
    </row>
    <row r="609" spans="1:11" ht="12.75">
      <c r="A609" s="29"/>
      <c r="B609" s="56"/>
      <c r="C609" s="29"/>
      <c r="D609" s="29"/>
      <c r="E609" s="29"/>
      <c r="F609" s="29"/>
      <c r="G609" s="29"/>
      <c r="H609" s="29"/>
      <c r="I609" s="29"/>
      <c r="J609" s="29"/>
      <c r="K609" s="29"/>
    </row>
    <row r="610" spans="1:11" ht="12.75">
      <c r="A610" s="29"/>
      <c r="B610" s="56"/>
      <c r="C610" s="29"/>
      <c r="D610" s="29"/>
      <c r="E610" s="29"/>
      <c r="F610" s="29"/>
      <c r="G610" s="29"/>
      <c r="H610" s="29"/>
      <c r="I610" s="29"/>
      <c r="J610" s="29"/>
      <c r="K610" s="29"/>
    </row>
  </sheetData>
  <sheetProtection password="C9CB" sheet="1" objects="1" scenarios="1"/>
  <mergeCells count="37">
    <mergeCell ref="F66:G66"/>
    <mergeCell ref="F67:G67"/>
    <mergeCell ref="F68:G68"/>
    <mergeCell ref="B75:E75"/>
    <mergeCell ref="F69:G69"/>
    <mergeCell ref="F70:G70"/>
    <mergeCell ref="B73:E73"/>
    <mergeCell ref="B74:E74"/>
    <mergeCell ref="B66:E66"/>
    <mergeCell ref="B67:E67"/>
    <mergeCell ref="F62:G62"/>
    <mergeCell ref="F63:G63"/>
    <mergeCell ref="F64:G64"/>
    <mergeCell ref="F65:G65"/>
    <mergeCell ref="B68:E68"/>
    <mergeCell ref="B69:E69"/>
    <mergeCell ref="B62:E62"/>
    <mergeCell ref="B63:E63"/>
    <mergeCell ref="B64:E64"/>
    <mergeCell ref="B65:E65"/>
    <mergeCell ref="H2:I2"/>
    <mergeCell ref="H3:I3"/>
    <mergeCell ref="H4:I4"/>
    <mergeCell ref="B60:E60"/>
    <mergeCell ref="F60:G60"/>
    <mergeCell ref="B2:D2"/>
    <mergeCell ref="B3:D3"/>
    <mergeCell ref="F2:G2"/>
    <mergeCell ref="F3:G3"/>
    <mergeCell ref="B4:D4"/>
    <mergeCell ref="F4:G4"/>
    <mergeCell ref="B61:E61"/>
    <mergeCell ref="B5:D5"/>
    <mergeCell ref="B6:D6"/>
    <mergeCell ref="A55:C55"/>
    <mergeCell ref="D9:F9"/>
    <mergeCell ref="F61:G61"/>
  </mergeCells>
  <printOptions/>
  <pageMargins left="0.75" right="0.5" top="0.5" bottom="0.5" header="0" footer="0"/>
  <pageSetup horizontalDpi="600" verticalDpi="600" orientation="portrait" scale="75" r:id="rId3"/>
  <headerFooter alignWithMargins="0">
    <oddHeader>&amp;C&amp;16Non Residential Non Facility Based Service - 15 Minutes</oddHeader>
    <oddFooter>&amp;R03/09/2006</oddFooter>
  </headerFooter>
  <legacyDrawing r:id="rId2"/>
</worksheet>
</file>

<file path=xl/worksheets/sheet2.xml><?xml version="1.0" encoding="utf-8"?>
<worksheet xmlns="http://schemas.openxmlformats.org/spreadsheetml/2006/main" xmlns:r="http://schemas.openxmlformats.org/officeDocument/2006/relationships">
  <dimension ref="A1:AW1009"/>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G26" sqref="G26"/>
    </sheetView>
  </sheetViews>
  <sheetFormatPr defaultColWidth="9.140625" defaultRowHeight="12.75"/>
  <cols>
    <col min="1" max="1" width="34.421875" style="0" bestFit="1" customWidth="1"/>
    <col min="2" max="2" width="9.7109375" style="0" customWidth="1"/>
    <col min="3" max="3" width="9.28125" style="0" customWidth="1"/>
    <col min="5" max="5" width="11.421875" style="0" customWidth="1"/>
    <col min="6" max="6" width="12.7109375" style="0" customWidth="1"/>
    <col min="7" max="7" width="12.28125" style="0" bestFit="1" customWidth="1"/>
  </cols>
  <sheetData>
    <row r="1" spans="1:49" ht="12.75">
      <c r="A1" s="2" t="s">
        <v>390</v>
      </c>
      <c r="B1" s="6"/>
      <c r="C1" s="6"/>
      <c r="D1" s="6"/>
      <c r="E1" s="199">
        <f>+SUMMARY!B4</f>
        <v>0</v>
      </c>
      <c r="F1" s="199"/>
      <c r="G1" s="19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row>
    <row r="2" spans="5:49" ht="12.75">
      <c r="E2" s="199">
        <f>+SUMMARY!B5</f>
        <v>0</v>
      </c>
      <c r="F2" s="199"/>
      <c r="G2" s="199"/>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5:49" ht="12.75">
      <c r="E3" s="199">
        <f>+SUMMARY!B6</f>
        <v>0</v>
      </c>
      <c r="F3" s="199"/>
      <c r="G3" s="199"/>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row>
    <row r="4" spans="5:49" ht="12.75">
      <c r="E4" s="199">
        <f>+SUMMARY!H3</f>
        <v>0</v>
      </c>
      <c r="F4" s="199"/>
      <c r="G4" s="199"/>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8:49" ht="12.75">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12.75">
      <c r="A6" s="2" t="s">
        <v>381</v>
      </c>
      <c r="B6" s="7" t="s">
        <v>531</v>
      </c>
      <c r="C6" s="7" t="s">
        <v>532</v>
      </c>
      <c r="D6" s="4" t="s">
        <v>369</v>
      </c>
      <c r="E6" s="135" t="s">
        <v>530</v>
      </c>
      <c r="F6" s="4" t="s">
        <v>401</v>
      </c>
      <c r="G6" s="4" t="s">
        <v>370</v>
      </c>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75">
      <c r="A7" s="12"/>
      <c r="B7" s="24"/>
      <c r="C7" s="24"/>
      <c r="D7" s="25"/>
      <c r="E7" s="139">
        <f>ROUND(+B7*C7*D7,0)</f>
        <v>0</v>
      </c>
      <c r="F7" s="26"/>
      <c r="G7" s="100">
        <f>IF(E7&gt;F7,E7,F7)</f>
        <v>0</v>
      </c>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12.75">
      <c r="A8" s="12"/>
      <c r="B8" s="25"/>
      <c r="C8" s="25"/>
      <c r="D8" s="25"/>
      <c r="E8" s="139">
        <f aca="true" t="shared" si="0" ref="E8:E55">ROUND(+B8*C8*D8,0)</f>
        <v>0</v>
      </c>
      <c r="F8" s="26"/>
      <c r="G8" s="100">
        <f aca="true" t="shared" si="1" ref="G8:G55">IF(E8&gt;F8,E8,F8)</f>
        <v>0</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2.75">
      <c r="A9" s="12"/>
      <c r="B9" s="25"/>
      <c r="C9" s="25"/>
      <c r="D9" s="25"/>
      <c r="E9" s="139">
        <f t="shared" si="0"/>
        <v>0</v>
      </c>
      <c r="F9" s="26"/>
      <c r="G9" s="100">
        <f t="shared" si="1"/>
        <v>0</v>
      </c>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row>
    <row r="10" spans="1:49" ht="12.75">
      <c r="A10" s="12"/>
      <c r="B10" s="25"/>
      <c r="C10" s="25"/>
      <c r="D10" s="25"/>
      <c r="E10" s="139">
        <f t="shared" si="0"/>
        <v>0</v>
      </c>
      <c r="F10" s="26"/>
      <c r="G10" s="100">
        <f t="shared" si="1"/>
        <v>0</v>
      </c>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12.75">
      <c r="A11" s="12"/>
      <c r="B11" s="25"/>
      <c r="C11" s="25"/>
      <c r="D11" s="25"/>
      <c r="E11" s="139">
        <f t="shared" si="0"/>
        <v>0</v>
      </c>
      <c r="F11" s="26"/>
      <c r="G11" s="100">
        <f t="shared" si="1"/>
        <v>0</v>
      </c>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12.75">
      <c r="A12" s="12"/>
      <c r="B12" s="25"/>
      <c r="C12" s="25"/>
      <c r="D12" s="25"/>
      <c r="E12" s="139">
        <f t="shared" si="0"/>
        <v>0</v>
      </c>
      <c r="F12" s="26"/>
      <c r="G12" s="100">
        <f t="shared" si="1"/>
        <v>0</v>
      </c>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12.75">
      <c r="A13" s="12"/>
      <c r="B13" s="25"/>
      <c r="C13" s="25"/>
      <c r="D13" s="25"/>
      <c r="E13" s="139">
        <f t="shared" si="0"/>
        <v>0</v>
      </c>
      <c r="F13" s="26"/>
      <c r="G13" s="100">
        <f t="shared" si="1"/>
        <v>0</v>
      </c>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12.75">
      <c r="A14" s="12"/>
      <c r="B14" s="25"/>
      <c r="C14" s="25"/>
      <c r="D14" s="25"/>
      <c r="E14" s="139">
        <f t="shared" si="0"/>
        <v>0</v>
      </c>
      <c r="F14" s="26"/>
      <c r="G14" s="100">
        <f t="shared" si="1"/>
        <v>0</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2.75">
      <c r="A15" s="12"/>
      <c r="B15" s="25"/>
      <c r="C15" s="25"/>
      <c r="D15" s="25"/>
      <c r="E15" s="139">
        <f t="shared" si="0"/>
        <v>0</v>
      </c>
      <c r="F15" s="26"/>
      <c r="G15" s="100">
        <f t="shared" si="1"/>
        <v>0</v>
      </c>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row>
    <row r="16" spans="1:49" ht="12.75">
      <c r="A16" s="12"/>
      <c r="B16" s="25"/>
      <c r="C16" s="25"/>
      <c r="D16" s="25"/>
      <c r="E16" s="139">
        <f t="shared" si="0"/>
        <v>0</v>
      </c>
      <c r="F16" s="26"/>
      <c r="G16" s="100">
        <f t="shared" si="1"/>
        <v>0</v>
      </c>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row>
    <row r="17" spans="1:49" ht="12.75">
      <c r="A17" s="12"/>
      <c r="B17" s="25"/>
      <c r="C17" s="25"/>
      <c r="D17" s="25"/>
      <c r="E17" s="139">
        <f t="shared" si="0"/>
        <v>0</v>
      </c>
      <c r="F17" s="26"/>
      <c r="G17" s="100">
        <f t="shared" si="1"/>
        <v>0</v>
      </c>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row>
    <row r="18" spans="1:49" ht="12.75">
      <c r="A18" s="12"/>
      <c r="B18" s="25"/>
      <c r="C18" s="25"/>
      <c r="D18" s="25"/>
      <c r="E18" s="139">
        <f t="shared" si="0"/>
        <v>0</v>
      </c>
      <c r="F18" s="26"/>
      <c r="G18" s="100">
        <f t="shared" si="1"/>
        <v>0</v>
      </c>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row>
    <row r="19" spans="1:49" ht="12.75">
      <c r="A19" s="12"/>
      <c r="B19" s="25"/>
      <c r="C19" s="25"/>
      <c r="D19" s="25"/>
      <c r="E19" s="139">
        <f t="shared" si="0"/>
        <v>0</v>
      </c>
      <c r="F19" s="26"/>
      <c r="G19" s="100">
        <f t="shared" si="1"/>
        <v>0</v>
      </c>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row>
    <row r="20" spans="1:49" ht="12.75">
      <c r="A20" s="12"/>
      <c r="B20" s="25"/>
      <c r="C20" s="25"/>
      <c r="D20" s="25"/>
      <c r="E20" s="139">
        <f t="shared" si="0"/>
        <v>0</v>
      </c>
      <c r="F20" s="26"/>
      <c r="G20" s="100">
        <f t="shared" si="1"/>
        <v>0</v>
      </c>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row>
    <row r="21" spans="1:49" ht="12.75">
      <c r="A21" s="12"/>
      <c r="B21" s="25"/>
      <c r="C21" s="25"/>
      <c r="D21" s="25"/>
      <c r="E21" s="139">
        <f t="shared" si="0"/>
        <v>0</v>
      </c>
      <c r="F21" s="26"/>
      <c r="G21" s="100">
        <f t="shared" si="1"/>
        <v>0</v>
      </c>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row>
    <row r="22" spans="1:49" ht="12.75">
      <c r="A22" s="12"/>
      <c r="B22" s="25"/>
      <c r="C22" s="25"/>
      <c r="D22" s="25"/>
      <c r="E22" s="139">
        <f t="shared" si="0"/>
        <v>0</v>
      </c>
      <c r="F22" s="26"/>
      <c r="G22" s="100">
        <f t="shared" si="1"/>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row>
    <row r="23" spans="1:49" ht="12.75">
      <c r="A23" s="12"/>
      <c r="B23" s="25"/>
      <c r="C23" s="25"/>
      <c r="D23" s="25"/>
      <c r="E23" s="139">
        <f t="shared" si="0"/>
        <v>0</v>
      </c>
      <c r="F23" s="26"/>
      <c r="G23" s="100">
        <f t="shared" si="1"/>
        <v>0</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row>
    <row r="24" spans="1:49" ht="12.75">
      <c r="A24" s="12"/>
      <c r="B24" s="25"/>
      <c r="C24" s="25"/>
      <c r="D24" s="25"/>
      <c r="E24" s="139">
        <f t="shared" si="0"/>
        <v>0</v>
      </c>
      <c r="F24" s="26"/>
      <c r="G24" s="100">
        <f t="shared" si="1"/>
        <v>0</v>
      </c>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row>
    <row r="25" spans="1:49" ht="12.75">
      <c r="A25" s="12"/>
      <c r="B25" s="25"/>
      <c r="C25" s="25"/>
      <c r="D25" s="25"/>
      <c r="E25" s="139">
        <f t="shared" si="0"/>
        <v>0</v>
      </c>
      <c r="F25" s="26"/>
      <c r="G25" s="100">
        <f t="shared" si="1"/>
        <v>0</v>
      </c>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row>
    <row r="26" spans="1:49" s="9" customFormat="1" ht="12.75">
      <c r="A26" s="12"/>
      <c r="B26" s="25"/>
      <c r="C26" s="25"/>
      <c r="D26" s="25"/>
      <c r="E26" s="139">
        <f t="shared" si="0"/>
        <v>0</v>
      </c>
      <c r="F26" s="26"/>
      <c r="G26" s="100">
        <f t="shared" si="1"/>
        <v>0</v>
      </c>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row>
    <row r="27" spans="1:49" s="9" customFormat="1" ht="12.75">
      <c r="A27" s="12"/>
      <c r="B27" s="25"/>
      <c r="C27" s="25"/>
      <c r="D27" s="25"/>
      <c r="E27" s="139">
        <f t="shared" si="0"/>
        <v>0</v>
      </c>
      <c r="F27" s="26"/>
      <c r="G27" s="100">
        <f t="shared" si="1"/>
        <v>0</v>
      </c>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row>
    <row r="28" spans="1:49" s="9" customFormat="1" ht="12.75">
      <c r="A28" s="12"/>
      <c r="B28" s="25"/>
      <c r="C28" s="25"/>
      <c r="D28" s="25"/>
      <c r="E28" s="139">
        <f t="shared" si="0"/>
        <v>0</v>
      </c>
      <c r="F28" s="26"/>
      <c r="G28" s="100">
        <f t="shared" si="1"/>
        <v>0</v>
      </c>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row>
    <row r="29" spans="1:49" s="9" customFormat="1" ht="12.75">
      <c r="A29" s="12"/>
      <c r="B29" s="25"/>
      <c r="C29" s="25"/>
      <c r="D29" s="25"/>
      <c r="E29" s="139">
        <f t="shared" si="0"/>
        <v>0</v>
      </c>
      <c r="F29" s="26"/>
      <c r="G29" s="100">
        <f t="shared" si="1"/>
        <v>0</v>
      </c>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row>
    <row r="30" spans="1:49" s="9" customFormat="1" ht="12.75">
      <c r="A30" s="12"/>
      <c r="B30" s="25"/>
      <c r="C30" s="25"/>
      <c r="D30" s="25"/>
      <c r="E30" s="139">
        <f t="shared" si="0"/>
        <v>0</v>
      </c>
      <c r="F30" s="26"/>
      <c r="G30" s="100">
        <f t="shared" si="1"/>
        <v>0</v>
      </c>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row>
    <row r="31" spans="1:49" s="9" customFormat="1" ht="12.75">
      <c r="A31" s="12"/>
      <c r="B31" s="25"/>
      <c r="C31" s="25"/>
      <c r="D31" s="25"/>
      <c r="E31" s="139">
        <f t="shared" si="0"/>
        <v>0</v>
      </c>
      <c r="F31" s="26"/>
      <c r="G31" s="100">
        <f t="shared" si="1"/>
        <v>0</v>
      </c>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row>
    <row r="32" spans="1:49" s="9" customFormat="1" ht="12.75">
      <c r="A32" s="12"/>
      <c r="B32" s="25"/>
      <c r="C32" s="25"/>
      <c r="D32" s="25"/>
      <c r="E32" s="139">
        <f t="shared" si="0"/>
        <v>0</v>
      </c>
      <c r="F32" s="26"/>
      <c r="G32" s="100">
        <f t="shared" si="1"/>
        <v>0</v>
      </c>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row>
    <row r="33" spans="1:49" s="9" customFormat="1" ht="12.75">
      <c r="A33" s="12"/>
      <c r="B33" s="25"/>
      <c r="C33" s="25"/>
      <c r="D33" s="25"/>
      <c r="E33" s="139">
        <f t="shared" si="0"/>
        <v>0</v>
      </c>
      <c r="F33" s="26"/>
      <c r="G33" s="100">
        <f t="shared" si="1"/>
        <v>0</v>
      </c>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row>
    <row r="34" spans="1:49" s="9" customFormat="1" ht="12.75">
      <c r="A34" s="12"/>
      <c r="B34" s="25"/>
      <c r="C34" s="25"/>
      <c r="D34" s="25"/>
      <c r="E34" s="139">
        <f t="shared" si="0"/>
        <v>0</v>
      </c>
      <c r="F34" s="26"/>
      <c r="G34" s="100">
        <f t="shared" si="1"/>
        <v>0</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row>
    <row r="35" spans="1:49" s="9" customFormat="1" ht="12.75">
      <c r="A35" s="12"/>
      <c r="B35" s="25"/>
      <c r="C35" s="25"/>
      <c r="D35" s="25"/>
      <c r="E35" s="139">
        <f t="shared" si="0"/>
        <v>0</v>
      </c>
      <c r="F35" s="26"/>
      <c r="G35" s="100">
        <f t="shared" si="1"/>
        <v>0</v>
      </c>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row>
    <row r="36" spans="1:49" s="9" customFormat="1" ht="12.75">
      <c r="A36" s="12"/>
      <c r="B36" s="25"/>
      <c r="C36" s="25"/>
      <c r="D36" s="25"/>
      <c r="E36" s="139">
        <f t="shared" si="0"/>
        <v>0</v>
      </c>
      <c r="F36" s="26"/>
      <c r="G36" s="100">
        <f t="shared" si="1"/>
        <v>0</v>
      </c>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row>
    <row r="37" spans="1:49" s="9" customFormat="1" ht="12.75">
      <c r="A37" s="12"/>
      <c r="B37" s="25"/>
      <c r="C37" s="25"/>
      <c r="D37" s="25"/>
      <c r="E37" s="139">
        <f t="shared" si="0"/>
        <v>0</v>
      </c>
      <c r="F37" s="26"/>
      <c r="G37" s="100">
        <f t="shared" si="1"/>
        <v>0</v>
      </c>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row>
    <row r="38" spans="1:49" s="9" customFormat="1" ht="12.75">
      <c r="A38" s="12"/>
      <c r="B38" s="25"/>
      <c r="C38" s="25"/>
      <c r="D38" s="25"/>
      <c r="E38" s="139">
        <f t="shared" si="0"/>
        <v>0</v>
      </c>
      <c r="F38" s="26"/>
      <c r="G38" s="100">
        <f t="shared" si="1"/>
        <v>0</v>
      </c>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row>
    <row r="39" spans="1:49" s="9" customFormat="1" ht="12.75">
      <c r="A39" s="12"/>
      <c r="B39" s="25"/>
      <c r="C39" s="25"/>
      <c r="D39" s="25"/>
      <c r="E39" s="139">
        <f t="shared" si="0"/>
        <v>0</v>
      </c>
      <c r="F39" s="26"/>
      <c r="G39" s="100">
        <f t="shared" si="1"/>
        <v>0</v>
      </c>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row>
    <row r="40" spans="1:49" s="9" customFormat="1" ht="12.75">
      <c r="A40" s="12"/>
      <c r="B40" s="25"/>
      <c r="C40" s="25"/>
      <c r="D40" s="25"/>
      <c r="E40" s="139">
        <f t="shared" si="0"/>
        <v>0</v>
      </c>
      <c r="F40" s="26"/>
      <c r="G40" s="100">
        <f t="shared" si="1"/>
        <v>0</v>
      </c>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row>
    <row r="41" spans="1:49" s="9" customFormat="1" ht="12.75">
      <c r="A41" s="12"/>
      <c r="B41" s="25"/>
      <c r="C41" s="25"/>
      <c r="D41" s="25"/>
      <c r="E41" s="139">
        <f t="shared" si="0"/>
        <v>0</v>
      </c>
      <c r="F41" s="26"/>
      <c r="G41" s="100">
        <f t="shared" si="1"/>
        <v>0</v>
      </c>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row>
    <row r="42" spans="1:49" s="9" customFormat="1" ht="12.75">
      <c r="A42" s="12"/>
      <c r="B42" s="25"/>
      <c r="C42" s="25"/>
      <c r="D42" s="25"/>
      <c r="E42" s="139">
        <f t="shared" si="0"/>
        <v>0</v>
      </c>
      <c r="F42" s="26"/>
      <c r="G42" s="100">
        <f t="shared" si="1"/>
        <v>0</v>
      </c>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row>
    <row r="43" spans="1:49" s="9" customFormat="1" ht="12.75">
      <c r="A43" s="12"/>
      <c r="B43" s="25"/>
      <c r="C43" s="25"/>
      <c r="D43" s="25"/>
      <c r="E43" s="139">
        <f t="shared" si="0"/>
        <v>0</v>
      </c>
      <c r="F43" s="26"/>
      <c r="G43" s="100">
        <f t="shared" si="1"/>
        <v>0</v>
      </c>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row>
    <row r="44" spans="1:49" s="9" customFormat="1" ht="12.75">
      <c r="A44" s="12"/>
      <c r="B44" s="25"/>
      <c r="C44" s="25"/>
      <c r="D44" s="25"/>
      <c r="E44" s="139">
        <f t="shared" si="0"/>
        <v>0</v>
      </c>
      <c r="F44" s="26"/>
      <c r="G44" s="100">
        <f t="shared" si="1"/>
        <v>0</v>
      </c>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row>
    <row r="45" spans="1:49" s="9" customFormat="1" ht="12.75">
      <c r="A45" s="12"/>
      <c r="B45" s="25"/>
      <c r="C45" s="25"/>
      <c r="D45" s="25"/>
      <c r="E45" s="139">
        <f t="shared" si="0"/>
        <v>0</v>
      </c>
      <c r="F45" s="26"/>
      <c r="G45" s="100">
        <f t="shared" si="1"/>
        <v>0</v>
      </c>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row>
    <row r="46" spans="1:49" s="9" customFormat="1" ht="12.75">
      <c r="A46" s="12"/>
      <c r="B46" s="25"/>
      <c r="C46" s="25"/>
      <c r="D46" s="25"/>
      <c r="E46" s="139">
        <f t="shared" si="0"/>
        <v>0</v>
      </c>
      <c r="F46" s="26"/>
      <c r="G46" s="100">
        <f t="shared" si="1"/>
        <v>0</v>
      </c>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row>
    <row r="47" spans="1:49" s="9" customFormat="1" ht="12.75">
      <c r="A47" s="12"/>
      <c r="B47" s="25"/>
      <c r="C47" s="25"/>
      <c r="D47" s="25"/>
      <c r="E47" s="139">
        <f t="shared" si="0"/>
        <v>0</v>
      </c>
      <c r="F47" s="26"/>
      <c r="G47" s="100">
        <f t="shared" si="1"/>
        <v>0</v>
      </c>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row>
    <row r="48" spans="1:49" s="9" customFormat="1" ht="12.75">
      <c r="A48" s="12"/>
      <c r="B48" s="25"/>
      <c r="C48" s="25"/>
      <c r="D48" s="25"/>
      <c r="E48" s="139">
        <f t="shared" si="0"/>
        <v>0</v>
      </c>
      <c r="F48" s="26"/>
      <c r="G48" s="100">
        <f t="shared" si="1"/>
        <v>0</v>
      </c>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row>
    <row r="49" spans="1:49" s="9" customFormat="1" ht="12.75">
      <c r="A49" s="12"/>
      <c r="B49" s="25"/>
      <c r="C49" s="25"/>
      <c r="D49" s="25"/>
      <c r="E49" s="139">
        <f t="shared" si="0"/>
        <v>0</v>
      </c>
      <c r="F49" s="26"/>
      <c r="G49" s="100">
        <f t="shared" si="1"/>
        <v>0</v>
      </c>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row>
    <row r="50" spans="1:49" s="9" customFormat="1" ht="12.75">
      <c r="A50" s="12"/>
      <c r="B50" s="25"/>
      <c r="C50" s="25"/>
      <c r="D50" s="25"/>
      <c r="E50" s="139">
        <f t="shared" si="0"/>
        <v>0</v>
      </c>
      <c r="F50" s="26"/>
      <c r="G50" s="100">
        <f t="shared" si="1"/>
        <v>0</v>
      </c>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row>
    <row r="51" spans="1:49" s="9" customFormat="1" ht="12.75">
      <c r="A51" s="12"/>
      <c r="B51" s="25"/>
      <c r="C51" s="25"/>
      <c r="D51" s="25"/>
      <c r="E51" s="139">
        <f t="shared" si="0"/>
        <v>0</v>
      </c>
      <c r="F51" s="26"/>
      <c r="G51" s="100">
        <f t="shared" si="1"/>
        <v>0</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row>
    <row r="52" spans="1:49" s="9" customFormat="1" ht="12.75">
      <c r="A52" s="12"/>
      <c r="B52" s="25"/>
      <c r="C52" s="25"/>
      <c r="D52" s="25"/>
      <c r="E52" s="139">
        <f t="shared" si="0"/>
        <v>0</v>
      </c>
      <c r="F52" s="26"/>
      <c r="G52" s="100">
        <f t="shared" si="1"/>
        <v>0</v>
      </c>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row>
    <row r="53" spans="1:49" s="9" customFormat="1" ht="12.75">
      <c r="A53" s="12"/>
      <c r="B53" s="25"/>
      <c r="C53" s="25"/>
      <c r="D53" s="25"/>
      <c r="E53" s="139">
        <f t="shared" si="0"/>
        <v>0</v>
      </c>
      <c r="F53" s="26"/>
      <c r="G53" s="100">
        <f t="shared" si="1"/>
        <v>0</v>
      </c>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row>
    <row r="54" spans="1:49" s="9" customFormat="1" ht="12.75">
      <c r="A54" s="12"/>
      <c r="B54" s="25"/>
      <c r="C54" s="25"/>
      <c r="D54" s="25"/>
      <c r="E54" s="139">
        <f t="shared" si="0"/>
        <v>0</v>
      </c>
      <c r="F54" s="26"/>
      <c r="G54" s="100">
        <f t="shared" si="1"/>
        <v>0</v>
      </c>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row>
    <row r="55" spans="1:49" s="9" customFormat="1" ht="12.75">
      <c r="A55" s="12"/>
      <c r="B55" s="25"/>
      <c r="C55" s="25"/>
      <c r="D55" s="25"/>
      <c r="E55" s="139">
        <f t="shared" si="0"/>
        <v>0</v>
      </c>
      <c r="F55" s="26"/>
      <c r="G55" s="100">
        <f t="shared" si="1"/>
        <v>0</v>
      </c>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row>
    <row r="56" spans="1:49" s="9" customFormat="1" ht="12.75">
      <c r="A56" s="95" t="s">
        <v>470</v>
      </c>
      <c r="B56" s="25"/>
      <c r="C56" s="25"/>
      <c r="D56" s="90"/>
      <c r="E56" s="90"/>
      <c r="F56" s="90"/>
      <c r="G56" s="13">
        <v>0</v>
      </c>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row>
    <row r="57" spans="1:49" ht="12.75">
      <c r="A57" s="95" t="s">
        <v>439</v>
      </c>
      <c r="B57" s="25"/>
      <c r="C57" s="25"/>
      <c r="D57" s="90"/>
      <c r="E57" s="90"/>
      <c r="F57" s="90"/>
      <c r="G57" s="13">
        <v>0</v>
      </c>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row>
    <row r="58" spans="1:49" ht="12.75">
      <c r="A58" s="96" t="s">
        <v>382</v>
      </c>
      <c r="B58" s="92">
        <v>0</v>
      </c>
      <c r="C58" s="90"/>
      <c r="D58" s="90"/>
      <c r="E58" s="90"/>
      <c r="F58" s="90"/>
      <c r="G58" s="90"/>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row>
    <row r="59" spans="1:49" ht="12.75">
      <c r="A59" s="97" t="s">
        <v>523</v>
      </c>
      <c r="B59" s="94">
        <v>1</v>
      </c>
      <c r="C59" s="90"/>
      <c r="D59" s="90"/>
      <c r="E59" s="90"/>
      <c r="F59" s="90"/>
      <c r="G59" s="90"/>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row>
    <row r="60" spans="1:49" ht="12.75">
      <c r="A60" s="98" t="s">
        <v>530</v>
      </c>
      <c r="B60" s="90"/>
      <c r="C60" s="90"/>
      <c r="D60" s="90"/>
      <c r="E60" s="90"/>
      <c r="F60" s="90"/>
      <c r="G60" s="49">
        <f>SUM(G7:G57)</f>
        <v>0</v>
      </c>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row>
    <row r="61" spans="1:49" ht="12.75">
      <c r="A61" s="27" t="s">
        <v>385</v>
      </c>
      <c r="B61" s="90"/>
      <c r="C61" s="90"/>
      <c r="D61" s="90"/>
      <c r="E61" s="90"/>
      <c r="F61" s="90"/>
      <c r="G61" s="137">
        <v>0</v>
      </c>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row>
    <row r="62" spans="1:49" s="2" customFormat="1" ht="12.75">
      <c r="A62" s="99" t="s">
        <v>530</v>
      </c>
      <c r="B62" s="90"/>
      <c r="C62" s="90"/>
      <c r="D62" s="90"/>
      <c r="E62" s="90"/>
      <c r="F62" s="90"/>
      <c r="G62" s="39">
        <f>+G61+G60</f>
        <v>0</v>
      </c>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row>
    <row r="63" spans="1:49" ht="12.75">
      <c r="A63" s="30" t="s">
        <v>533</v>
      </c>
      <c r="B63" s="138" t="e">
        <f>ROUND(+G63/G62,3)</f>
        <v>#DIV/0!</v>
      </c>
      <c r="C63" s="90"/>
      <c r="D63" s="90"/>
      <c r="E63" s="90"/>
      <c r="F63" s="90"/>
      <c r="G63" s="136">
        <v>0</v>
      </c>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row>
    <row r="64" spans="1:49" ht="12.75">
      <c r="A64" s="30" t="s">
        <v>534</v>
      </c>
      <c r="B64" s="90"/>
      <c r="C64" s="90"/>
      <c r="D64" s="90"/>
      <c r="E64" s="90"/>
      <c r="F64" s="90"/>
      <c r="G64" s="39">
        <f>+G63+G62</f>
        <v>0</v>
      </c>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row>
    <row r="65" spans="1:49" ht="12.75">
      <c r="A65" s="62"/>
      <c r="B65" s="10"/>
      <c r="C65" s="10"/>
      <c r="D65" s="3"/>
      <c r="E65" s="3"/>
      <c r="F65" s="15"/>
      <c r="G65" s="15"/>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row>
    <row r="66" spans="1:49" ht="12.75">
      <c r="A66" s="62"/>
      <c r="B66" s="10"/>
      <c r="C66" s="10"/>
      <c r="D66" s="3"/>
      <c r="E66" s="3"/>
      <c r="F66" s="15"/>
      <c r="G66" s="15"/>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row>
    <row r="67" spans="1:49" ht="12.75">
      <c r="A67" s="62"/>
      <c r="B67" s="10"/>
      <c r="C67" s="10"/>
      <c r="D67" s="3"/>
      <c r="E67" s="3"/>
      <c r="F67" s="15"/>
      <c r="G67" s="15"/>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row>
    <row r="68" spans="1:49" ht="12.75">
      <c r="A68" s="62"/>
      <c r="B68" s="10"/>
      <c r="C68" s="10"/>
      <c r="D68" s="3"/>
      <c r="E68" s="3"/>
      <c r="F68" s="15"/>
      <c r="G68" s="15"/>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row>
    <row r="69" spans="1:49" ht="12.75">
      <c r="A69" s="62" t="s">
        <v>471</v>
      </c>
      <c r="B69" s="10"/>
      <c r="C69" s="10"/>
      <c r="D69" s="3"/>
      <c r="E69" s="3"/>
      <c r="F69" s="15"/>
      <c r="G69" s="15"/>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row>
    <row r="70" spans="1:49" ht="14.25" customHeight="1">
      <c r="A70" s="91"/>
      <c r="B70" s="24"/>
      <c r="C70" s="24"/>
      <c r="D70" s="155"/>
      <c r="E70" s="139">
        <f aca="true" t="shared" si="2" ref="E70:E80">ROUND(+B70*C70*D70,0)</f>
        <v>0</v>
      </c>
      <c r="F70" s="26"/>
      <c r="G70" s="100">
        <f>IF(E70&gt;F70,E70,F70)</f>
        <v>0</v>
      </c>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row>
    <row r="71" spans="1:49" ht="14.25" customHeight="1">
      <c r="A71" s="91"/>
      <c r="B71" s="24"/>
      <c r="C71" s="24"/>
      <c r="D71" s="155"/>
      <c r="E71" s="139">
        <f t="shared" si="2"/>
        <v>0</v>
      </c>
      <c r="F71" s="26"/>
      <c r="G71" s="100">
        <f>IF(E71&gt;F71,E71,F71)</f>
        <v>0</v>
      </c>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row>
    <row r="72" spans="1:49" ht="12.75">
      <c r="A72" s="91"/>
      <c r="B72" s="24"/>
      <c r="C72" s="24"/>
      <c r="D72" s="155"/>
      <c r="E72" s="139">
        <f t="shared" si="2"/>
        <v>0</v>
      </c>
      <c r="F72" s="26"/>
      <c r="G72" s="100">
        <f>IF(E72&gt;F72,E72,F72)</f>
        <v>0</v>
      </c>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row>
    <row r="73" spans="1:49" ht="12.75">
      <c r="A73" s="91"/>
      <c r="B73" s="24"/>
      <c r="C73" s="24"/>
      <c r="D73" s="155"/>
      <c r="E73" s="139">
        <f t="shared" si="2"/>
        <v>0</v>
      </c>
      <c r="F73" s="26"/>
      <c r="G73" s="100">
        <f>IF(E73&gt;F73,E73,F73)</f>
        <v>0</v>
      </c>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row>
    <row r="74" spans="1:49" ht="12.75">
      <c r="A74" s="91"/>
      <c r="B74" s="24"/>
      <c r="C74" s="24"/>
      <c r="D74" s="155"/>
      <c r="E74" s="139">
        <f t="shared" si="2"/>
        <v>0</v>
      </c>
      <c r="F74" s="26"/>
      <c r="G74" s="100">
        <f>IF(E74&gt;F74,E74,F74)</f>
        <v>0</v>
      </c>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row>
    <row r="75" spans="1:49" ht="12.75">
      <c r="A75" s="91"/>
      <c r="B75" s="24"/>
      <c r="C75" s="24"/>
      <c r="D75" s="155"/>
      <c r="E75" s="139">
        <f t="shared" si="2"/>
        <v>0</v>
      </c>
      <c r="F75" s="26"/>
      <c r="G75" s="100">
        <f aca="true" t="shared" si="3" ref="G75:G80">IF(E75&gt;F75,E75,F75)</f>
        <v>0</v>
      </c>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row>
    <row r="76" spans="1:49" ht="12.75">
      <c r="A76" s="91"/>
      <c r="B76" s="24"/>
      <c r="C76" s="24"/>
      <c r="D76" s="155"/>
      <c r="E76" s="139">
        <f t="shared" si="2"/>
        <v>0</v>
      </c>
      <c r="F76" s="26"/>
      <c r="G76" s="100">
        <f t="shared" si="3"/>
        <v>0</v>
      </c>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row>
    <row r="77" spans="1:49" ht="12.75">
      <c r="A77" s="91"/>
      <c r="B77" s="24"/>
      <c r="C77" s="24"/>
      <c r="D77" s="155"/>
      <c r="E77" s="139">
        <f t="shared" si="2"/>
        <v>0</v>
      </c>
      <c r="F77" s="26"/>
      <c r="G77" s="100">
        <f t="shared" si="3"/>
        <v>0</v>
      </c>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row>
    <row r="78" spans="1:49" ht="12.75">
      <c r="A78" s="91"/>
      <c r="B78" s="24"/>
      <c r="C78" s="24"/>
      <c r="D78" s="155"/>
      <c r="E78" s="139">
        <f t="shared" si="2"/>
        <v>0</v>
      </c>
      <c r="F78" s="26"/>
      <c r="G78" s="100">
        <f t="shared" si="3"/>
        <v>0</v>
      </c>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row>
    <row r="79" spans="1:49" ht="12.75">
      <c r="A79" s="91"/>
      <c r="B79" s="24"/>
      <c r="C79" s="24"/>
      <c r="D79" s="155"/>
      <c r="E79" s="139">
        <f t="shared" si="2"/>
        <v>0</v>
      </c>
      <c r="F79" s="26"/>
      <c r="G79" s="100">
        <f t="shared" si="3"/>
        <v>0</v>
      </c>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row>
    <row r="80" spans="1:49" ht="12.75">
      <c r="A80" s="91"/>
      <c r="B80" s="24"/>
      <c r="C80" s="24"/>
      <c r="D80" s="155"/>
      <c r="E80" s="139">
        <f t="shared" si="2"/>
        <v>0</v>
      </c>
      <c r="F80" s="26"/>
      <c r="G80" s="100">
        <f t="shared" si="3"/>
        <v>0</v>
      </c>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row>
    <row r="81" spans="1:49" ht="12.75">
      <c r="A81" s="30" t="s">
        <v>548</v>
      </c>
      <c r="B81" s="90"/>
      <c r="C81" s="90"/>
      <c r="D81" s="90"/>
      <c r="E81" s="90"/>
      <c r="F81" s="90"/>
      <c r="G81" s="39">
        <f>SUM(G70:G80)</f>
        <v>0</v>
      </c>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row>
    <row r="82" spans="1:49" ht="12.75">
      <c r="A82" s="31"/>
      <c r="B82" s="156"/>
      <c r="C82" s="156"/>
      <c r="D82" s="156"/>
      <c r="E82" s="156"/>
      <c r="F82" s="156"/>
      <c r="G82" s="53"/>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row>
    <row r="83" spans="1:49" ht="12.75">
      <c r="A83" s="62"/>
      <c r="B83" s="156"/>
      <c r="C83" s="156"/>
      <c r="D83" s="66"/>
      <c r="E83" s="66"/>
      <c r="F83" s="47"/>
      <c r="G83" s="47"/>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row>
    <row r="84" spans="1:49" ht="12.75">
      <c r="A84" s="62" t="s">
        <v>430</v>
      </c>
      <c r="B84" s="34"/>
      <c r="C84" s="34"/>
      <c r="D84" s="66"/>
      <c r="E84" s="66"/>
      <c r="F84" s="29"/>
      <c r="G84" s="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row>
    <row r="85" spans="1:49" ht="12.75">
      <c r="A85" s="141" t="s">
        <v>536</v>
      </c>
      <c r="B85" s="90"/>
      <c r="C85" s="90"/>
      <c r="D85" s="90"/>
      <c r="E85" s="90"/>
      <c r="F85" s="90"/>
      <c r="G85" s="101">
        <v>0</v>
      </c>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row>
    <row r="86" spans="1:49" ht="12.75">
      <c r="A86" s="141" t="s">
        <v>383</v>
      </c>
      <c r="B86" s="90"/>
      <c r="C86" s="90"/>
      <c r="D86" s="90"/>
      <c r="E86" s="90"/>
      <c r="F86" s="90"/>
      <c r="G86" s="101">
        <v>0</v>
      </c>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row>
    <row r="87" spans="1:49" ht="12.75">
      <c r="A87" s="141" t="s">
        <v>550</v>
      </c>
      <c r="B87" s="90"/>
      <c r="C87" s="90"/>
      <c r="D87" s="90"/>
      <c r="E87" s="90"/>
      <c r="F87" s="90"/>
      <c r="G87" s="101">
        <v>0</v>
      </c>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row>
    <row r="88" spans="1:49" ht="12.75">
      <c r="A88" s="141" t="s">
        <v>551</v>
      </c>
      <c r="B88" s="90"/>
      <c r="C88" s="90"/>
      <c r="D88" s="90"/>
      <c r="E88" s="90"/>
      <c r="F88" s="90"/>
      <c r="G88" s="101">
        <v>0</v>
      </c>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row>
    <row r="89" spans="1:49" ht="12.75">
      <c r="A89" s="141" t="s">
        <v>386</v>
      </c>
      <c r="B89" s="90"/>
      <c r="C89" s="90"/>
      <c r="D89" s="90"/>
      <c r="E89" s="90"/>
      <c r="F89" s="90"/>
      <c r="G89" s="101">
        <v>0</v>
      </c>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row>
    <row r="90" spans="1:49" ht="12.75">
      <c r="A90" s="141" t="s">
        <v>538</v>
      </c>
      <c r="B90" s="90"/>
      <c r="C90" s="90"/>
      <c r="D90" s="90"/>
      <c r="E90" s="90"/>
      <c r="F90" s="90"/>
      <c r="G90" s="101">
        <v>0</v>
      </c>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row>
    <row r="91" spans="1:49" ht="12.75">
      <c r="A91" s="91"/>
      <c r="B91" s="90"/>
      <c r="C91" s="90"/>
      <c r="D91" s="90"/>
      <c r="E91" s="90"/>
      <c r="F91" s="90"/>
      <c r="G91" s="101">
        <v>0</v>
      </c>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row>
    <row r="92" spans="1:49" ht="12.75">
      <c r="A92" s="91"/>
      <c r="B92" s="90"/>
      <c r="C92" s="90"/>
      <c r="D92" s="90"/>
      <c r="E92" s="90"/>
      <c r="F92" s="90"/>
      <c r="G92" s="101">
        <v>0</v>
      </c>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row>
    <row r="93" spans="1:49" ht="12.75">
      <c r="A93" s="91"/>
      <c r="B93" s="90"/>
      <c r="C93" s="90"/>
      <c r="D93" s="90"/>
      <c r="E93" s="90"/>
      <c r="F93" s="90"/>
      <c r="G93" s="101">
        <v>0</v>
      </c>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row>
    <row r="94" spans="1:49" ht="12.75">
      <c r="A94" s="91"/>
      <c r="B94" s="90"/>
      <c r="C94" s="90"/>
      <c r="D94" s="90"/>
      <c r="E94" s="90"/>
      <c r="F94" s="90"/>
      <c r="G94" s="101">
        <v>0</v>
      </c>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row>
    <row r="95" spans="1:49" ht="12.75">
      <c r="A95" s="91"/>
      <c r="B95" s="90"/>
      <c r="C95" s="90"/>
      <c r="D95" s="90"/>
      <c r="E95" s="90"/>
      <c r="F95" s="90"/>
      <c r="G95" s="101">
        <v>0</v>
      </c>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row>
    <row r="96" spans="1:49" ht="12.75">
      <c r="A96" s="91"/>
      <c r="B96" s="90"/>
      <c r="C96" s="90"/>
      <c r="D96" s="90"/>
      <c r="E96" s="90"/>
      <c r="F96" s="90"/>
      <c r="G96" s="101">
        <v>0</v>
      </c>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row>
    <row r="97" spans="1:49" ht="12.75">
      <c r="A97" s="91"/>
      <c r="B97" s="90"/>
      <c r="C97" s="90"/>
      <c r="D97" s="90"/>
      <c r="E97" s="90"/>
      <c r="F97" s="90"/>
      <c r="G97" s="101">
        <v>0</v>
      </c>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row>
    <row r="98" spans="1:49" ht="12.75">
      <c r="A98" s="91"/>
      <c r="B98" s="90"/>
      <c r="C98" s="90"/>
      <c r="D98" s="90"/>
      <c r="E98" s="90"/>
      <c r="F98" s="90"/>
      <c r="G98" s="101">
        <v>0</v>
      </c>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row>
    <row r="99" spans="1:49" ht="12.75">
      <c r="A99" s="91"/>
      <c r="B99" s="90"/>
      <c r="C99" s="90"/>
      <c r="D99" s="90"/>
      <c r="E99" s="90"/>
      <c r="F99" s="90"/>
      <c r="G99" s="101">
        <v>0</v>
      </c>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row>
    <row r="100" spans="1:49" ht="12.75">
      <c r="A100" s="91"/>
      <c r="B100" s="90"/>
      <c r="C100" s="90"/>
      <c r="D100" s="90"/>
      <c r="E100" s="90"/>
      <c r="F100" s="90"/>
      <c r="G100" s="101">
        <v>0</v>
      </c>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row>
    <row r="101" spans="1:49" ht="12.75">
      <c r="A101" s="91"/>
      <c r="B101" s="90"/>
      <c r="C101" s="90"/>
      <c r="D101" s="90"/>
      <c r="E101" s="90"/>
      <c r="F101" s="90"/>
      <c r="G101" s="101">
        <v>0</v>
      </c>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row>
    <row r="102" spans="1:49" ht="12.75">
      <c r="A102" s="140" t="s">
        <v>549</v>
      </c>
      <c r="B102" s="90"/>
      <c r="C102" s="90"/>
      <c r="D102" s="90"/>
      <c r="E102" s="90"/>
      <c r="F102" s="90"/>
      <c r="G102" s="16">
        <f>SUM(G85:G101)</f>
        <v>0</v>
      </c>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row>
    <row r="103" spans="6:49" ht="12.75">
      <c r="F103" s="11"/>
      <c r="G103" s="11"/>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row>
    <row r="104" spans="1:49" s="2" customFormat="1" ht="12.75">
      <c r="A104" s="2" t="s">
        <v>387</v>
      </c>
      <c r="F104" s="14"/>
      <c r="G104" s="89">
        <f>G64+G81+G102</f>
        <v>0</v>
      </c>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row>
    <row r="105" spans="1:49" ht="12.75">
      <c r="A105" s="158"/>
      <c r="B105" s="158"/>
      <c r="C105" s="158"/>
      <c r="D105" s="158"/>
      <c r="E105" s="158"/>
      <c r="F105" s="161"/>
      <c r="G105" s="161"/>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row>
    <row r="106" spans="1:49" ht="12.75">
      <c r="A106" s="158"/>
      <c r="B106" s="158"/>
      <c r="C106" s="158"/>
      <c r="D106" s="158"/>
      <c r="E106" s="158"/>
      <c r="F106" s="161"/>
      <c r="G106" s="161"/>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row>
    <row r="107" spans="1:49" ht="12.75">
      <c r="A107" s="158"/>
      <c r="B107" s="158"/>
      <c r="C107" s="158"/>
      <c r="D107" s="158"/>
      <c r="E107" s="158"/>
      <c r="F107" s="161"/>
      <c r="G107" s="161"/>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row>
    <row r="108" spans="1:49" ht="12.75">
      <c r="A108" s="158"/>
      <c r="B108" s="158"/>
      <c r="C108" s="158"/>
      <c r="D108" s="158"/>
      <c r="E108" s="158"/>
      <c r="F108" s="161"/>
      <c r="G108" s="161"/>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row>
    <row r="109" spans="1:49" ht="12.75">
      <c r="A109" s="158"/>
      <c r="B109" s="158"/>
      <c r="C109" s="158"/>
      <c r="D109" s="158"/>
      <c r="E109" s="158"/>
      <c r="F109" s="161"/>
      <c r="G109" s="161"/>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row>
    <row r="110" spans="1:49" ht="12.75">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row>
    <row r="111" spans="1:49" ht="12.75">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row>
    <row r="112" spans="1:49" ht="12.7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row>
    <row r="113" spans="1:49" ht="12.7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row>
    <row r="114" spans="1:49" ht="12.7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row>
    <row r="115" spans="1:49" ht="12.7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row>
    <row r="116" spans="1:49" ht="12.7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row>
    <row r="117" spans="1:49" ht="12.7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row>
    <row r="118" spans="1:49" ht="12.7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row>
    <row r="119" spans="1:49" ht="12.7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row>
    <row r="120" spans="1:49" ht="12.7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row>
    <row r="121" spans="1:49" ht="12.7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row>
    <row r="122" spans="1:49" ht="12.7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row>
    <row r="123" spans="1:49" ht="12.7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row>
    <row r="124" spans="1:49" ht="12.7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row>
    <row r="125" spans="1:49" ht="12.75">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row>
    <row r="126" spans="1:49" ht="12.75">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row>
    <row r="127" spans="1:49" ht="12.75">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row>
    <row r="128" spans="1:49" ht="12.75">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row>
    <row r="129" spans="1:49" ht="12.75">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row>
    <row r="130" spans="1:49" ht="12.7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row>
    <row r="131" spans="1:49" ht="12.75">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row>
    <row r="132" spans="1:49" ht="12.75">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row>
    <row r="133" spans="1:49" ht="12.75">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row>
    <row r="134" spans="1:49" ht="12.75">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row>
    <row r="135" spans="1:49" ht="12.75">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row>
    <row r="136" spans="1:49" ht="12.7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row>
    <row r="137" spans="1:49" ht="12.75">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row>
    <row r="138" spans="1:49" ht="12.75">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row>
    <row r="139" spans="1:49" ht="12.75">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row>
    <row r="140" spans="1:49" ht="12.75">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row>
    <row r="141" spans="1:49" ht="12.75">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row>
    <row r="142" spans="1:49" ht="12.75">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row>
    <row r="143" spans="1:49" ht="12.75">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row>
    <row r="144" spans="1:49" ht="12.75">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row>
    <row r="145" spans="1:49" ht="12.75">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row>
    <row r="146" spans="1:49" ht="12.75">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row>
    <row r="147" spans="1:49" ht="12.75">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row>
    <row r="148" spans="1:49" ht="12.75">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row>
    <row r="149" spans="1:49" ht="12.75">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row>
    <row r="150" spans="1:49" ht="12.75">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row>
    <row r="151" spans="1:49" ht="12.7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row>
    <row r="152" spans="1:49" ht="12.7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row>
    <row r="153" spans="1:49" ht="12.75">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row>
    <row r="154" spans="1:49" ht="12.75">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row>
    <row r="155" spans="1:49" ht="12.75">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row>
    <row r="156" spans="1:49" ht="12.75">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row>
    <row r="157" spans="1:49" ht="12.75">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row>
    <row r="158" spans="1:49" ht="12.7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row>
    <row r="159" spans="1:49" ht="12.75">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row>
    <row r="160" spans="1:49" ht="12.75">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row>
    <row r="161" spans="1:49" ht="12.75">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row>
    <row r="162" spans="1:49" ht="12.75">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row>
    <row r="163" spans="1:49" ht="12.75">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row>
    <row r="164" spans="1:49" ht="12.75">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row>
    <row r="165" spans="1:49" ht="12.75">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row>
    <row r="166" spans="1:49" ht="12.75">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row>
    <row r="167" spans="1:49" ht="12.75">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row>
    <row r="168" spans="1:49" ht="12.75">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row>
    <row r="169" spans="1:49" ht="12.75">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row>
    <row r="170" spans="1:49" ht="12.75">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row>
    <row r="171" spans="1:49" ht="12.75">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row>
    <row r="172" spans="1:49" ht="12.75">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row>
    <row r="173" spans="1:49" ht="12.75">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row>
    <row r="174" spans="1:49" ht="12.75">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row>
    <row r="175" spans="1:49" ht="12.75">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row>
    <row r="176" spans="1:49" ht="12.75">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row>
    <row r="177" spans="1:49" ht="12.75">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row>
    <row r="178" spans="1:49" ht="12.75">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row>
    <row r="179" spans="1:49" ht="12.75">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row>
    <row r="180" spans="1:49" ht="12.75">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row>
    <row r="181" spans="1:49" ht="12.75">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row>
    <row r="182" spans="1:49" ht="12.75">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row>
    <row r="183" spans="1:49" ht="12.75">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row>
    <row r="184" spans="8:49" ht="12.75">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row>
    <row r="185" spans="8:49" ht="12.75">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row>
    <row r="186" spans="8:49" ht="12.75">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row>
    <row r="187" spans="8:49" ht="12.75">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row>
    <row r="188" spans="8:49" ht="12.75">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row>
    <row r="189" spans="8:49" ht="12.75">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row>
    <row r="190" spans="8:49" ht="12.75">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row>
    <row r="191" spans="8:49" ht="12.75">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row>
    <row r="192" spans="8:49" ht="12.75">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row>
    <row r="193" spans="8:49" ht="12.75">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row>
    <row r="194" spans="8:49" ht="12.75">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row>
    <row r="195" spans="8:49" ht="12.75">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row>
    <row r="196" spans="8:49" ht="12.75">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row>
    <row r="197" spans="8:49" ht="12.75">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row>
    <row r="198" spans="8:49" ht="12.75">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row>
    <row r="199" spans="8:49" ht="12.75">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row>
    <row r="200" spans="8:49" ht="12.75">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row>
    <row r="201" spans="8:49" ht="12.75">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row>
    <row r="202" spans="8:49" ht="12.75">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row>
    <row r="203" spans="8:49" ht="12.75">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row>
    <row r="204" spans="8:49" ht="12.75">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row>
    <row r="205" spans="8:49" ht="12.75">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row>
    <row r="206" spans="8:49" ht="12.75">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row>
    <row r="207" spans="8:49" ht="12.75">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row>
    <row r="208" spans="8:49" ht="12.75">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row>
    <row r="209" spans="8:49" ht="12.75">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row>
    <row r="210" spans="8:49" ht="12.75">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row>
    <row r="211" spans="8:49" ht="12.75">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row>
    <row r="212" spans="8:49" ht="12.75">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row>
    <row r="213" spans="8:49" ht="12.75">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row>
    <row r="214" spans="8:49" ht="12.75">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row>
    <row r="215" spans="8:49" ht="12.75">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row>
    <row r="216" spans="8:49" ht="12.75">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row>
    <row r="217" spans="8:49" ht="12.75">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row>
    <row r="218" spans="8:49" ht="12.75">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row>
    <row r="219" spans="8:49" ht="12.75">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row>
    <row r="220" spans="8:49" ht="12.75">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row>
    <row r="221" spans="8:49" ht="12.75">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row>
    <row r="222" spans="8:49" ht="12.75">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row>
    <row r="223" spans="8:49" ht="12.75">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row>
    <row r="224" spans="8:49" ht="12.75">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row>
    <row r="225" spans="8:49" ht="12.75">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row>
    <row r="226" spans="8:49" ht="12.75">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row>
    <row r="227" spans="8:49" ht="12.75">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row>
    <row r="228" spans="8:49" ht="12.75">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row>
    <row r="229" spans="8:49" ht="12.75">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row>
    <row r="230" spans="8:49" ht="12.75">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row>
    <row r="231" spans="8:49" ht="12.75">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row>
    <row r="232" spans="8:49" ht="12.75">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row>
    <row r="233" spans="8:49" ht="12.75">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row>
    <row r="234" spans="8:49" ht="12.75">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row>
    <row r="235" spans="8:49" ht="12.75">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row>
    <row r="236" spans="8:49" ht="12.75">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row>
    <row r="237" spans="8:49" ht="12.75">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row>
    <row r="238" spans="8:49" ht="12.75">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row>
    <row r="239" spans="8:49" ht="12.75">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row>
    <row r="240" spans="8:49" ht="12.75">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row>
    <row r="241" spans="8:49" ht="12.75">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row>
    <row r="242" spans="8:49" ht="12.75">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row>
    <row r="243" spans="8:49" ht="12.75">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row>
    <row r="244" spans="8:49" ht="12.75">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row>
    <row r="245" spans="8:49" ht="12.75">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row>
    <row r="246" spans="8:49" ht="12.75">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row>
    <row r="247" spans="8:49" ht="12.75">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row>
    <row r="248" spans="8:49" ht="12.75">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row>
    <row r="249" spans="8:49" ht="12.75">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row>
    <row r="250" spans="8:49" ht="12.75">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row>
    <row r="251" spans="8:49" ht="12.75">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row>
    <row r="252" spans="8:49" ht="12.75">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row>
    <row r="253" spans="8:49" ht="12.75">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8"/>
      <c r="AU253" s="158"/>
      <c r="AV253" s="158"/>
      <c r="AW253" s="158"/>
    </row>
    <row r="254" spans="8:49" ht="12.75">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row>
    <row r="255" spans="8:49" ht="12.75">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row>
    <row r="256" spans="8:49" ht="12.75">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row>
    <row r="257" spans="8:49" ht="12.75">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row>
    <row r="258" spans="8:49" ht="12.75">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row>
    <row r="259" spans="8:49" ht="12.75">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row>
    <row r="260" spans="8:49" ht="12.75">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row>
    <row r="261" spans="8:49" ht="12.75">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c r="AO261" s="158"/>
      <c r="AP261" s="158"/>
      <c r="AQ261" s="158"/>
      <c r="AR261" s="158"/>
      <c r="AS261" s="158"/>
      <c r="AT261" s="158"/>
      <c r="AU261" s="158"/>
      <c r="AV261" s="158"/>
      <c r="AW261" s="158"/>
    </row>
    <row r="262" spans="8:49" ht="12.75">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row>
    <row r="263" spans="8:49" ht="12.75">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c r="AO263" s="158"/>
      <c r="AP263" s="158"/>
      <c r="AQ263" s="158"/>
      <c r="AR263" s="158"/>
      <c r="AS263" s="158"/>
      <c r="AT263" s="158"/>
      <c r="AU263" s="158"/>
      <c r="AV263" s="158"/>
      <c r="AW263" s="158"/>
    </row>
    <row r="264" spans="8:49" ht="12.75">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8"/>
      <c r="AR264" s="158"/>
      <c r="AS264" s="158"/>
      <c r="AT264" s="158"/>
      <c r="AU264" s="158"/>
      <c r="AV264" s="158"/>
      <c r="AW264" s="158"/>
    </row>
    <row r="265" spans="8:49" ht="12.75">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row>
    <row r="266" spans="8:49" ht="12.75">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T266" s="158"/>
      <c r="AU266" s="158"/>
      <c r="AV266" s="158"/>
      <c r="AW266" s="158"/>
    </row>
    <row r="267" spans="8:49" ht="12.75">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row>
    <row r="268" spans="8:49" ht="12.75">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row>
    <row r="269" spans="8:49" ht="12.75">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row>
    <row r="270" spans="8:49" ht="12.75">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row>
    <row r="271" spans="8:49" ht="12.75">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row>
    <row r="272" spans="8:49" ht="12.75">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row>
    <row r="273" spans="8:49" ht="12.75">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row>
    <row r="274" spans="8:49" ht="12.75">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T274" s="158"/>
      <c r="AU274" s="158"/>
      <c r="AV274" s="158"/>
      <c r="AW274" s="158"/>
    </row>
    <row r="275" spans="8:49" ht="12.75">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8"/>
      <c r="AL275" s="158"/>
      <c r="AM275" s="158"/>
      <c r="AN275" s="158"/>
      <c r="AO275" s="158"/>
      <c r="AP275" s="158"/>
      <c r="AQ275" s="158"/>
      <c r="AR275" s="158"/>
      <c r="AS275" s="158"/>
      <c r="AT275" s="158"/>
      <c r="AU275" s="158"/>
      <c r="AV275" s="158"/>
      <c r="AW275" s="158"/>
    </row>
    <row r="276" spans="8:49" ht="12.75">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c r="AS276" s="158"/>
      <c r="AT276" s="158"/>
      <c r="AU276" s="158"/>
      <c r="AV276" s="158"/>
      <c r="AW276" s="158"/>
    </row>
    <row r="277" spans="8:49" ht="12.75">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row>
    <row r="278" spans="8:49" ht="12.75">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row>
    <row r="279" spans="8:49" ht="12.75">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row>
    <row r="280" spans="8:49" ht="12.75">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row>
    <row r="281" spans="8:49" ht="12.75">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row>
    <row r="282" spans="8:49" ht="12.75">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row>
    <row r="283" spans="8:49" ht="12.75">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row>
    <row r="284" spans="8:49" ht="12.75">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row>
    <row r="285" spans="8:49" ht="12.75">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row>
    <row r="286" spans="8:49" ht="12.75">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row>
    <row r="287" spans="8:49" ht="12.75">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row>
    <row r="288" spans="8:49" ht="12.75">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row>
    <row r="289" spans="8:49" ht="12.75">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row>
    <row r="290" spans="8:49" ht="12.75">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row>
    <row r="291" spans="8:49" ht="12.75">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row>
    <row r="292" spans="8:49" ht="12.75">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row>
    <row r="293" spans="8:49" ht="12.75">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c r="AO293" s="158"/>
      <c r="AP293" s="158"/>
      <c r="AQ293" s="158"/>
      <c r="AR293" s="158"/>
      <c r="AS293" s="158"/>
      <c r="AT293" s="158"/>
      <c r="AU293" s="158"/>
      <c r="AV293" s="158"/>
      <c r="AW293" s="158"/>
    </row>
    <row r="294" spans="8:49" ht="12.75">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8"/>
      <c r="AL294" s="158"/>
      <c r="AM294" s="158"/>
      <c r="AN294" s="158"/>
      <c r="AO294" s="158"/>
      <c r="AP294" s="158"/>
      <c r="AQ294" s="158"/>
      <c r="AR294" s="158"/>
      <c r="AS294" s="158"/>
      <c r="AT294" s="158"/>
      <c r="AU294" s="158"/>
      <c r="AV294" s="158"/>
      <c r="AW294" s="158"/>
    </row>
    <row r="295" spans="8:49" ht="12.75">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row>
    <row r="296" spans="8:49" ht="12.75">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row>
    <row r="297" spans="8:49" ht="12.75">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row>
    <row r="298" spans="8:49" ht="12.75">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row>
    <row r="299" spans="8:49" ht="12.75">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row>
    <row r="300" spans="8:49" ht="12.75">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row>
    <row r="301" spans="8:49" ht="12.75">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row>
    <row r="302" spans="8:49" ht="12.75">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row>
    <row r="303" spans="8:49" ht="12.75">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row>
    <row r="304" spans="8:49" ht="12.75">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row>
    <row r="305" spans="8:49" ht="12.75">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row>
    <row r="306" spans="8:49" ht="12.75">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row>
    <row r="307" spans="8:49" ht="12.75">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row>
    <row r="308" spans="8:49" ht="12.75">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row>
    <row r="309" spans="8:49" ht="12.75">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row>
    <row r="310" spans="8:49" ht="12.75">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row>
    <row r="311" spans="8:49" ht="12.75">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row>
    <row r="312" spans="8:49" ht="12.75">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row>
    <row r="313" spans="8:49" ht="12.75">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row>
    <row r="314" spans="8:49" ht="12.75">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row>
    <row r="315" spans="8:49" ht="12.75">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row>
    <row r="316" spans="8:49" ht="12.75">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c r="AO316" s="158"/>
      <c r="AP316" s="158"/>
      <c r="AQ316" s="158"/>
      <c r="AR316" s="158"/>
      <c r="AS316" s="158"/>
      <c r="AT316" s="158"/>
      <c r="AU316" s="158"/>
      <c r="AV316" s="158"/>
      <c r="AW316" s="158"/>
    </row>
    <row r="317" spans="8:49" ht="12.75">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row>
    <row r="318" spans="8:49" ht="12.75">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c r="AO318" s="158"/>
      <c r="AP318" s="158"/>
      <c r="AQ318" s="158"/>
      <c r="AR318" s="158"/>
      <c r="AS318" s="158"/>
      <c r="AT318" s="158"/>
      <c r="AU318" s="158"/>
      <c r="AV318" s="158"/>
      <c r="AW318" s="158"/>
    </row>
    <row r="319" spans="8:49" ht="12.75">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row>
    <row r="320" spans="8:49" ht="12.75">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8"/>
      <c r="AL320" s="158"/>
      <c r="AM320" s="158"/>
      <c r="AN320" s="158"/>
      <c r="AO320" s="158"/>
      <c r="AP320" s="158"/>
      <c r="AQ320" s="158"/>
      <c r="AR320" s="158"/>
      <c r="AS320" s="158"/>
      <c r="AT320" s="158"/>
      <c r="AU320" s="158"/>
      <c r="AV320" s="158"/>
      <c r="AW320" s="158"/>
    </row>
    <row r="321" spans="8:49" ht="12.75">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8"/>
      <c r="AL321" s="158"/>
      <c r="AM321" s="158"/>
      <c r="AN321" s="158"/>
      <c r="AO321" s="158"/>
      <c r="AP321" s="158"/>
      <c r="AQ321" s="158"/>
      <c r="AR321" s="158"/>
      <c r="AS321" s="158"/>
      <c r="AT321" s="158"/>
      <c r="AU321" s="158"/>
      <c r="AV321" s="158"/>
      <c r="AW321" s="158"/>
    </row>
    <row r="322" spans="8:49" ht="12.75">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c r="AO322" s="158"/>
      <c r="AP322" s="158"/>
      <c r="AQ322" s="158"/>
      <c r="AR322" s="158"/>
      <c r="AS322" s="158"/>
      <c r="AT322" s="158"/>
      <c r="AU322" s="158"/>
      <c r="AV322" s="158"/>
      <c r="AW322" s="158"/>
    </row>
    <row r="323" spans="8:49" ht="12.75">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8"/>
      <c r="AL323" s="158"/>
      <c r="AM323" s="158"/>
      <c r="AN323" s="158"/>
      <c r="AO323" s="158"/>
      <c r="AP323" s="158"/>
      <c r="AQ323" s="158"/>
      <c r="AR323" s="158"/>
      <c r="AS323" s="158"/>
      <c r="AT323" s="158"/>
      <c r="AU323" s="158"/>
      <c r="AV323" s="158"/>
      <c r="AW323" s="158"/>
    </row>
    <row r="324" spans="8:49" ht="12.75">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8"/>
      <c r="AL324" s="158"/>
      <c r="AM324" s="158"/>
      <c r="AN324" s="158"/>
      <c r="AO324" s="158"/>
      <c r="AP324" s="158"/>
      <c r="AQ324" s="158"/>
      <c r="AR324" s="158"/>
      <c r="AS324" s="158"/>
      <c r="AT324" s="158"/>
      <c r="AU324" s="158"/>
      <c r="AV324" s="158"/>
      <c r="AW324" s="158"/>
    </row>
    <row r="325" spans="8:49" ht="12.75">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8"/>
      <c r="AL325" s="158"/>
      <c r="AM325" s="158"/>
      <c r="AN325" s="158"/>
      <c r="AO325" s="158"/>
      <c r="AP325" s="158"/>
      <c r="AQ325" s="158"/>
      <c r="AR325" s="158"/>
      <c r="AS325" s="158"/>
      <c r="AT325" s="158"/>
      <c r="AU325" s="158"/>
      <c r="AV325" s="158"/>
      <c r="AW325" s="158"/>
    </row>
    <row r="326" spans="8:49" ht="12.75">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8"/>
      <c r="AL326" s="158"/>
      <c r="AM326" s="158"/>
      <c r="AN326" s="158"/>
      <c r="AO326" s="158"/>
      <c r="AP326" s="158"/>
      <c r="AQ326" s="158"/>
      <c r="AR326" s="158"/>
      <c r="AS326" s="158"/>
      <c r="AT326" s="158"/>
      <c r="AU326" s="158"/>
      <c r="AV326" s="158"/>
      <c r="AW326" s="158"/>
    </row>
    <row r="327" spans="8:49" ht="12.75">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row>
    <row r="328" spans="8:49" ht="12.75">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row>
    <row r="329" spans="8:49" ht="12.75">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8"/>
      <c r="AL329" s="158"/>
      <c r="AM329" s="158"/>
      <c r="AN329" s="158"/>
      <c r="AO329" s="158"/>
      <c r="AP329" s="158"/>
      <c r="AQ329" s="158"/>
      <c r="AR329" s="158"/>
      <c r="AS329" s="158"/>
      <c r="AT329" s="158"/>
      <c r="AU329" s="158"/>
      <c r="AV329" s="158"/>
      <c r="AW329" s="158"/>
    </row>
    <row r="330" spans="8:49" ht="12.75">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8"/>
      <c r="AL330" s="158"/>
      <c r="AM330" s="158"/>
      <c r="AN330" s="158"/>
      <c r="AO330" s="158"/>
      <c r="AP330" s="158"/>
      <c r="AQ330" s="158"/>
      <c r="AR330" s="158"/>
      <c r="AS330" s="158"/>
      <c r="AT330" s="158"/>
      <c r="AU330" s="158"/>
      <c r="AV330" s="158"/>
      <c r="AW330" s="158"/>
    </row>
    <row r="331" spans="8:49" ht="12.75">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8"/>
      <c r="AL331" s="158"/>
      <c r="AM331" s="158"/>
      <c r="AN331" s="158"/>
      <c r="AO331" s="158"/>
      <c r="AP331" s="158"/>
      <c r="AQ331" s="158"/>
      <c r="AR331" s="158"/>
      <c r="AS331" s="158"/>
      <c r="AT331" s="158"/>
      <c r="AU331" s="158"/>
      <c r="AV331" s="158"/>
      <c r="AW331" s="158"/>
    </row>
    <row r="332" spans="8:49" ht="12.75">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158"/>
      <c r="AK332" s="158"/>
      <c r="AL332" s="158"/>
      <c r="AM332" s="158"/>
      <c r="AN332" s="158"/>
      <c r="AO332" s="158"/>
      <c r="AP332" s="158"/>
      <c r="AQ332" s="158"/>
      <c r="AR332" s="158"/>
      <c r="AS332" s="158"/>
      <c r="AT332" s="158"/>
      <c r="AU332" s="158"/>
      <c r="AV332" s="158"/>
      <c r="AW332" s="158"/>
    </row>
    <row r="333" spans="8:49" ht="12.75">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158"/>
      <c r="AK333" s="158"/>
      <c r="AL333" s="158"/>
      <c r="AM333" s="158"/>
      <c r="AN333" s="158"/>
      <c r="AO333" s="158"/>
      <c r="AP333" s="158"/>
      <c r="AQ333" s="158"/>
      <c r="AR333" s="158"/>
      <c r="AS333" s="158"/>
      <c r="AT333" s="158"/>
      <c r="AU333" s="158"/>
      <c r="AV333" s="158"/>
      <c r="AW333" s="158"/>
    </row>
    <row r="334" spans="8:49" ht="12.75">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8"/>
      <c r="AL334" s="158"/>
      <c r="AM334" s="158"/>
      <c r="AN334" s="158"/>
      <c r="AO334" s="158"/>
      <c r="AP334" s="158"/>
      <c r="AQ334" s="158"/>
      <c r="AR334" s="158"/>
      <c r="AS334" s="158"/>
      <c r="AT334" s="158"/>
      <c r="AU334" s="158"/>
      <c r="AV334" s="158"/>
      <c r="AW334" s="158"/>
    </row>
    <row r="335" spans="8:49" ht="12.75">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8"/>
      <c r="AL335" s="158"/>
      <c r="AM335" s="158"/>
      <c r="AN335" s="158"/>
      <c r="AO335" s="158"/>
      <c r="AP335" s="158"/>
      <c r="AQ335" s="158"/>
      <c r="AR335" s="158"/>
      <c r="AS335" s="158"/>
      <c r="AT335" s="158"/>
      <c r="AU335" s="158"/>
      <c r="AV335" s="158"/>
      <c r="AW335" s="158"/>
    </row>
    <row r="336" spans="8:49" ht="12.75">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c r="AO336" s="158"/>
      <c r="AP336" s="158"/>
      <c r="AQ336" s="158"/>
      <c r="AR336" s="158"/>
      <c r="AS336" s="158"/>
      <c r="AT336" s="158"/>
      <c r="AU336" s="158"/>
      <c r="AV336" s="158"/>
      <c r="AW336" s="158"/>
    </row>
    <row r="337" spans="8:49" ht="12.75">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8"/>
      <c r="AL337" s="158"/>
      <c r="AM337" s="158"/>
      <c r="AN337" s="158"/>
      <c r="AO337" s="158"/>
      <c r="AP337" s="158"/>
      <c r="AQ337" s="158"/>
      <c r="AR337" s="158"/>
      <c r="AS337" s="158"/>
      <c r="AT337" s="158"/>
      <c r="AU337" s="158"/>
      <c r="AV337" s="158"/>
      <c r="AW337" s="158"/>
    </row>
    <row r="338" spans="8:49" ht="12.75">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row>
    <row r="339" spans="8:49" ht="12.75">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8"/>
      <c r="AL339" s="158"/>
      <c r="AM339" s="158"/>
      <c r="AN339" s="158"/>
      <c r="AO339" s="158"/>
      <c r="AP339" s="158"/>
      <c r="AQ339" s="158"/>
      <c r="AR339" s="158"/>
      <c r="AS339" s="158"/>
      <c r="AT339" s="158"/>
      <c r="AU339" s="158"/>
      <c r="AV339" s="158"/>
      <c r="AW339" s="158"/>
    </row>
    <row r="340" spans="8:49" ht="12.75">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8"/>
      <c r="AL340" s="158"/>
      <c r="AM340" s="158"/>
      <c r="AN340" s="158"/>
      <c r="AO340" s="158"/>
      <c r="AP340" s="158"/>
      <c r="AQ340" s="158"/>
      <c r="AR340" s="158"/>
      <c r="AS340" s="158"/>
      <c r="AT340" s="158"/>
      <c r="AU340" s="158"/>
      <c r="AV340" s="158"/>
      <c r="AW340" s="158"/>
    </row>
    <row r="341" spans="8:49" ht="12.75">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8"/>
      <c r="AL341" s="158"/>
      <c r="AM341" s="158"/>
      <c r="AN341" s="158"/>
      <c r="AO341" s="158"/>
      <c r="AP341" s="158"/>
      <c r="AQ341" s="158"/>
      <c r="AR341" s="158"/>
      <c r="AS341" s="158"/>
      <c r="AT341" s="158"/>
      <c r="AU341" s="158"/>
      <c r="AV341" s="158"/>
      <c r="AW341" s="158"/>
    </row>
    <row r="342" spans="8:49" ht="12.75">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8"/>
      <c r="AL342" s="158"/>
      <c r="AM342" s="158"/>
      <c r="AN342" s="158"/>
      <c r="AO342" s="158"/>
      <c r="AP342" s="158"/>
      <c r="AQ342" s="158"/>
      <c r="AR342" s="158"/>
      <c r="AS342" s="158"/>
      <c r="AT342" s="158"/>
      <c r="AU342" s="158"/>
      <c r="AV342" s="158"/>
      <c r="AW342" s="158"/>
    </row>
    <row r="343" spans="8:49" ht="12.75">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8"/>
      <c r="AL343" s="158"/>
      <c r="AM343" s="158"/>
      <c r="AN343" s="158"/>
      <c r="AO343" s="158"/>
      <c r="AP343" s="158"/>
      <c r="AQ343" s="158"/>
      <c r="AR343" s="158"/>
      <c r="AS343" s="158"/>
      <c r="AT343" s="158"/>
      <c r="AU343" s="158"/>
      <c r="AV343" s="158"/>
      <c r="AW343" s="158"/>
    </row>
    <row r="344" spans="8:49" ht="12.75">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8"/>
      <c r="AL344" s="158"/>
      <c r="AM344" s="158"/>
      <c r="AN344" s="158"/>
      <c r="AO344" s="158"/>
      <c r="AP344" s="158"/>
      <c r="AQ344" s="158"/>
      <c r="AR344" s="158"/>
      <c r="AS344" s="158"/>
      <c r="AT344" s="158"/>
      <c r="AU344" s="158"/>
      <c r="AV344" s="158"/>
      <c r="AW344" s="158"/>
    </row>
    <row r="345" spans="8:49" ht="12.75">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8"/>
      <c r="AL345" s="158"/>
      <c r="AM345" s="158"/>
      <c r="AN345" s="158"/>
      <c r="AO345" s="158"/>
      <c r="AP345" s="158"/>
      <c r="AQ345" s="158"/>
      <c r="AR345" s="158"/>
      <c r="AS345" s="158"/>
      <c r="AT345" s="158"/>
      <c r="AU345" s="158"/>
      <c r="AV345" s="158"/>
      <c r="AW345" s="158"/>
    </row>
    <row r="346" spans="8:49" ht="12.75">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8"/>
      <c r="AL346" s="158"/>
      <c r="AM346" s="158"/>
      <c r="AN346" s="158"/>
      <c r="AO346" s="158"/>
      <c r="AP346" s="158"/>
      <c r="AQ346" s="158"/>
      <c r="AR346" s="158"/>
      <c r="AS346" s="158"/>
      <c r="AT346" s="158"/>
      <c r="AU346" s="158"/>
      <c r="AV346" s="158"/>
      <c r="AW346" s="158"/>
    </row>
    <row r="347" spans="8:49" ht="12.75">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8"/>
      <c r="AL347" s="158"/>
      <c r="AM347" s="158"/>
      <c r="AN347" s="158"/>
      <c r="AO347" s="158"/>
      <c r="AP347" s="158"/>
      <c r="AQ347" s="158"/>
      <c r="AR347" s="158"/>
      <c r="AS347" s="158"/>
      <c r="AT347" s="158"/>
      <c r="AU347" s="158"/>
      <c r="AV347" s="158"/>
      <c r="AW347" s="158"/>
    </row>
    <row r="348" spans="8:49" ht="12.75">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row>
    <row r="349" spans="8:49" ht="12.75">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8"/>
      <c r="AL349" s="158"/>
      <c r="AM349" s="158"/>
      <c r="AN349" s="158"/>
      <c r="AO349" s="158"/>
      <c r="AP349" s="158"/>
      <c r="AQ349" s="158"/>
      <c r="AR349" s="158"/>
      <c r="AS349" s="158"/>
      <c r="AT349" s="158"/>
      <c r="AU349" s="158"/>
      <c r="AV349" s="158"/>
      <c r="AW349" s="158"/>
    </row>
    <row r="350" spans="8:49" ht="12.75">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8"/>
      <c r="AP350" s="158"/>
      <c r="AQ350" s="158"/>
      <c r="AR350" s="158"/>
      <c r="AS350" s="158"/>
      <c r="AT350" s="158"/>
      <c r="AU350" s="158"/>
      <c r="AV350" s="158"/>
      <c r="AW350" s="158"/>
    </row>
    <row r="351" spans="8:49" ht="12.75">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8"/>
      <c r="AL351" s="158"/>
      <c r="AM351" s="158"/>
      <c r="AN351" s="158"/>
      <c r="AO351" s="158"/>
      <c r="AP351" s="158"/>
      <c r="AQ351" s="158"/>
      <c r="AR351" s="158"/>
      <c r="AS351" s="158"/>
      <c r="AT351" s="158"/>
      <c r="AU351" s="158"/>
      <c r="AV351" s="158"/>
      <c r="AW351" s="158"/>
    </row>
    <row r="352" spans="8:49" ht="12.75">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8"/>
      <c r="AL352" s="158"/>
      <c r="AM352" s="158"/>
      <c r="AN352" s="158"/>
      <c r="AO352" s="158"/>
      <c r="AP352" s="158"/>
      <c r="AQ352" s="158"/>
      <c r="AR352" s="158"/>
      <c r="AS352" s="158"/>
      <c r="AT352" s="158"/>
      <c r="AU352" s="158"/>
      <c r="AV352" s="158"/>
      <c r="AW352" s="158"/>
    </row>
    <row r="353" spans="8:49" ht="12.75">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8"/>
      <c r="AL353" s="158"/>
      <c r="AM353" s="158"/>
      <c r="AN353" s="158"/>
      <c r="AO353" s="158"/>
      <c r="AP353" s="158"/>
      <c r="AQ353" s="158"/>
      <c r="AR353" s="158"/>
      <c r="AS353" s="158"/>
      <c r="AT353" s="158"/>
      <c r="AU353" s="158"/>
      <c r="AV353" s="158"/>
      <c r="AW353" s="158"/>
    </row>
    <row r="354" spans="8:49" ht="12.75">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8"/>
      <c r="AL354" s="158"/>
      <c r="AM354" s="158"/>
      <c r="AN354" s="158"/>
      <c r="AO354" s="158"/>
      <c r="AP354" s="158"/>
      <c r="AQ354" s="158"/>
      <c r="AR354" s="158"/>
      <c r="AS354" s="158"/>
      <c r="AT354" s="158"/>
      <c r="AU354" s="158"/>
      <c r="AV354" s="158"/>
      <c r="AW354" s="158"/>
    </row>
    <row r="355" spans="8:49" ht="12.75">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8"/>
      <c r="AL355" s="158"/>
      <c r="AM355" s="158"/>
      <c r="AN355" s="158"/>
      <c r="AO355" s="158"/>
      <c r="AP355" s="158"/>
      <c r="AQ355" s="158"/>
      <c r="AR355" s="158"/>
      <c r="AS355" s="158"/>
      <c r="AT355" s="158"/>
      <c r="AU355" s="158"/>
      <c r="AV355" s="158"/>
      <c r="AW355" s="158"/>
    </row>
    <row r="356" spans="8:49" ht="12.75">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8"/>
      <c r="AL356" s="158"/>
      <c r="AM356" s="158"/>
      <c r="AN356" s="158"/>
      <c r="AO356" s="158"/>
      <c r="AP356" s="158"/>
      <c r="AQ356" s="158"/>
      <c r="AR356" s="158"/>
      <c r="AS356" s="158"/>
      <c r="AT356" s="158"/>
      <c r="AU356" s="158"/>
      <c r="AV356" s="158"/>
      <c r="AW356" s="158"/>
    </row>
    <row r="357" spans="8:49" ht="12.75">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8"/>
      <c r="AL357" s="158"/>
      <c r="AM357" s="158"/>
      <c r="AN357" s="158"/>
      <c r="AO357" s="158"/>
      <c r="AP357" s="158"/>
      <c r="AQ357" s="158"/>
      <c r="AR357" s="158"/>
      <c r="AS357" s="158"/>
      <c r="AT357" s="158"/>
      <c r="AU357" s="158"/>
      <c r="AV357" s="158"/>
      <c r="AW357" s="158"/>
    </row>
    <row r="358" spans="8:49" ht="12.75">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8"/>
      <c r="AL358" s="158"/>
      <c r="AM358" s="158"/>
      <c r="AN358" s="158"/>
      <c r="AO358" s="158"/>
      <c r="AP358" s="158"/>
      <c r="AQ358" s="158"/>
      <c r="AR358" s="158"/>
      <c r="AS358" s="158"/>
      <c r="AT358" s="158"/>
      <c r="AU358" s="158"/>
      <c r="AV358" s="158"/>
      <c r="AW358" s="158"/>
    </row>
    <row r="359" spans="8:49" ht="12.75">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8"/>
      <c r="AL359" s="158"/>
      <c r="AM359" s="158"/>
      <c r="AN359" s="158"/>
      <c r="AO359" s="158"/>
      <c r="AP359" s="158"/>
      <c r="AQ359" s="158"/>
      <c r="AR359" s="158"/>
      <c r="AS359" s="158"/>
      <c r="AT359" s="158"/>
      <c r="AU359" s="158"/>
      <c r="AV359" s="158"/>
      <c r="AW359" s="158"/>
    </row>
    <row r="360" spans="8:49" ht="12.75">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8"/>
      <c r="AL360" s="158"/>
      <c r="AM360" s="158"/>
      <c r="AN360" s="158"/>
      <c r="AO360" s="158"/>
      <c r="AP360" s="158"/>
      <c r="AQ360" s="158"/>
      <c r="AR360" s="158"/>
      <c r="AS360" s="158"/>
      <c r="AT360" s="158"/>
      <c r="AU360" s="158"/>
      <c r="AV360" s="158"/>
      <c r="AW360" s="158"/>
    </row>
    <row r="361" spans="8:49" ht="12.75">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8"/>
      <c r="AL361" s="158"/>
      <c r="AM361" s="158"/>
      <c r="AN361" s="158"/>
      <c r="AO361" s="158"/>
      <c r="AP361" s="158"/>
      <c r="AQ361" s="158"/>
      <c r="AR361" s="158"/>
      <c r="AS361" s="158"/>
      <c r="AT361" s="158"/>
      <c r="AU361" s="158"/>
      <c r="AV361" s="158"/>
      <c r="AW361" s="158"/>
    </row>
    <row r="362" spans="8:49" ht="12.75">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c r="AN362" s="158"/>
      <c r="AO362" s="158"/>
      <c r="AP362" s="158"/>
      <c r="AQ362" s="158"/>
      <c r="AR362" s="158"/>
      <c r="AS362" s="158"/>
      <c r="AT362" s="158"/>
      <c r="AU362" s="158"/>
      <c r="AV362" s="158"/>
      <c r="AW362" s="158"/>
    </row>
    <row r="363" spans="8:49" ht="12.75">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8"/>
      <c r="AL363" s="158"/>
      <c r="AM363" s="158"/>
      <c r="AN363" s="158"/>
      <c r="AO363" s="158"/>
      <c r="AP363" s="158"/>
      <c r="AQ363" s="158"/>
      <c r="AR363" s="158"/>
      <c r="AS363" s="158"/>
      <c r="AT363" s="158"/>
      <c r="AU363" s="158"/>
      <c r="AV363" s="158"/>
      <c r="AW363" s="158"/>
    </row>
    <row r="364" spans="8:49" ht="12.75">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8"/>
      <c r="AL364" s="158"/>
      <c r="AM364" s="158"/>
      <c r="AN364" s="158"/>
      <c r="AO364" s="158"/>
      <c r="AP364" s="158"/>
      <c r="AQ364" s="158"/>
      <c r="AR364" s="158"/>
      <c r="AS364" s="158"/>
      <c r="AT364" s="158"/>
      <c r="AU364" s="158"/>
      <c r="AV364" s="158"/>
      <c r="AW364" s="158"/>
    </row>
    <row r="365" spans="8:49" ht="12.75">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c r="AH365" s="158"/>
      <c r="AI365" s="158"/>
      <c r="AJ365" s="158"/>
      <c r="AK365" s="158"/>
      <c r="AL365" s="158"/>
      <c r="AM365" s="158"/>
      <c r="AN365" s="158"/>
      <c r="AO365" s="158"/>
      <c r="AP365" s="158"/>
      <c r="AQ365" s="158"/>
      <c r="AR365" s="158"/>
      <c r="AS365" s="158"/>
      <c r="AT365" s="158"/>
      <c r="AU365" s="158"/>
      <c r="AV365" s="158"/>
      <c r="AW365" s="158"/>
    </row>
    <row r="366" spans="8:49" ht="12.75">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row>
    <row r="367" spans="8:49" ht="12.75">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row>
    <row r="368" spans="8:49" ht="12.75">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row>
    <row r="369" spans="8:49" ht="12.75">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row>
    <row r="370" spans="8:49" ht="12.75">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row>
    <row r="371" spans="8:49" ht="12.75">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row>
    <row r="372" spans="8:49" ht="12.75">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row>
    <row r="373" spans="8:49" ht="12.75">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row>
    <row r="374" spans="8:49" ht="12.75">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row>
    <row r="375" spans="8:49" ht="12.75">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row>
    <row r="376" spans="8:49" ht="12.75">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row>
    <row r="377" spans="8:49" ht="12.75">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row>
    <row r="378" spans="8:49" ht="12.75">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row>
    <row r="379" spans="8:49" ht="12.75">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row>
    <row r="380" spans="8:49" ht="12.75">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row>
    <row r="381" spans="8:49" ht="12.75">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row>
    <row r="382" spans="8:49" ht="12.75">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row>
    <row r="383" spans="8:49" ht="12.75">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8"/>
      <c r="AL383" s="158"/>
      <c r="AM383" s="158"/>
      <c r="AN383" s="158"/>
      <c r="AO383" s="158"/>
      <c r="AP383" s="158"/>
      <c r="AQ383" s="158"/>
      <c r="AR383" s="158"/>
      <c r="AS383" s="158"/>
      <c r="AT383" s="158"/>
      <c r="AU383" s="158"/>
      <c r="AV383" s="158"/>
      <c r="AW383" s="158"/>
    </row>
    <row r="384" spans="8:49" ht="12.75">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8"/>
      <c r="AL384" s="158"/>
      <c r="AM384" s="158"/>
      <c r="AN384" s="158"/>
      <c r="AO384" s="158"/>
      <c r="AP384" s="158"/>
      <c r="AQ384" s="158"/>
      <c r="AR384" s="158"/>
      <c r="AS384" s="158"/>
      <c r="AT384" s="158"/>
      <c r="AU384" s="158"/>
      <c r="AV384" s="158"/>
      <c r="AW384" s="158"/>
    </row>
    <row r="385" spans="8:49" ht="12.75">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8"/>
      <c r="AL385" s="158"/>
      <c r="AM385" s="158"/>
      <c r="AN385" s="158"/>
      <c r="AO385" s="158"/>
      <c r="AP385" s="158"/>
      <c r="AQ385" s="158"/>
      <c r="AR385" s="158"/>
      <c r="AS385" s="158"/>
      <c r="AT385" s="158"/>
      <c r="AU385" s="158"/>
      <c r="AV385" s="158"/>
      <c r="AW385" s="158"/>
    </row>
    <row r="386" spans="8:49" ht="12.75">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c r="AO386" s="158"/>
      <c r="AP386" s="158"/>
      <c r="AQ386" s="158"/>
      <c r="AR386" s="158"/>
      <c r="AS386" s="158"/>
      <c r="AT386" s="158"/>
      <c r="AU386" s="158"/>
      <c r="AV386" s="158"/>
      <c r="AW386" s="158"/>
    </row>
    <row r="387" spans="8:49" ht="12.75">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c r="AU387" s="158"/>
      <c r="AV387" s="158"/>
      <c r="AW387" s="158"/>
    </row>
    <row r="388" spans="8:49" ht="12.75">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8"/>
      <c r="AL388" s="158"/>
      <c r="AM388" s="158"/>
      <c r="AN388" s="158"/>
      <c r="AO388" s="158"/>
      <c r="AP388" s="158"/>
      <c r="AQ388" s="158"/>
      <c r="AR388" s="158"/>
      <c r="AS388" s="158"/>
      <c r="AT388" s="158"/>
      <c r="AU388" s="158"/>
      <c r="AV388" s="158"/>
      <c r="AW388" s="158"/>
    </row>
    <row r="389" spans="8:49" ht="12.75">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c r="AU389" s="158"/>
      <c r="AV389" s="158"/>
      <c r="AW389" s="158"/>
    </row>
    <row r="390" spans="8:49" ht="12.75">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row>
    <row r="391" spans="8:49" ht="12.75">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8"/>
      <c r="AL391" s="158"/>
      <c r="AM391" s="158"/>
      <c r="AN391" s="158"/>
      <c r="AO391" s="158"/>
      <c r="AP391" s="158"/>
      <c r="AQ391" s="158"/>
      <c r="AR391" s="158"/>
      <c r="AS391" s="158"/>
      <c r="AT391" s="158"/>
      <c r="AU391" s="158"/>
      <c r="AV391" s="158"/>
      <c r="AW391" s="158"/>
    </row>
    <row r="392" spans="8:49" ht="12.75">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row>
    <row r="393" spans="8:49" ht="12.75">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8"/>
      <c r="AL393" s="158"/>
      <c r="AM393" s="158"/>
      <c r="AN393" s="158"/>
      <c r="AO393" s="158"/>
      <c r="AP393" s="158"/>
      <c r="AQ393" s="158"/>
      <c r="AR393" s="158"/>
      <c r="AS393" s="158"/>
      <c r="AT393" s="158"/>
      <c r="AU393" s="158"/>
      <c r="AV393" s="158"/>
      <c r="AW393" s="158"/>
    </row>
    <row r="394" spans="8:49" ht="12.75">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8"/>
      <c r="AL394" s="158"/>
      <c r="AM394" s="158"/>
      <c r="AN394" s="158"/>
      <c r="AO394" s="158"/>
      <c r="AP394" s="158"/>
      <c r="AQ394" s="158"/>
      <c r="AR394" s="158"/>
      <c r="AS394" s="158"/>
      <c r="AT394" s="158"/>
      <c r="AU394" s="158"/>
      <c r="AV394" s="158"/>
      <c r="AW394" s="158"/>
    </row>
    <row r="395" spans="8:49" ht="12.75">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8"/>
      <c r="AL395" s="158"/>
      <c r="AM395" s="158"/>
      <c r="AN395" s="158"/>
      <c r="AO395" s="158"/>
      <c r="AP395" s="158"/>
      <c r="AQ395" s="158"/>
      <c r="AR395" s="158"/>
      <c r="AS395" s="158"/>
      <c r="AT395" s="158"/>
      <c r="AU395" s="158"/>
      <c r="AV395" s="158"/>
      <c r="AW395" s="158"/>
    </row>
    <row r="396" spans="8:49" ht="12.75">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c r="AU396" s="158"/>
      <c r="AV396" s="158"/>
      <c r="AW396" s="158"/>
    </row>
    <row r="397" spans="8:49" ht="12.75">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row>
    <row r="398" spans="8:49" ht="12.75">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c r="AU398" s="158"/>
      <c r="AV398" s="158"/>
      <c r="AW398" s="158"/>
    </row>
    <row r="399" spans="8:49" ht="12.75">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8"/>
      <c r="AG399" s="158"/>
      <c r="AH399" s="158"/>
      <c r="AI399" s="158"/>
      <c r="AJ399" s="158"/>
      <c r="AK399" s="158"/>
      <c r="AL399" s="158"/>
      <c r="AM399" s="158"/>
      <c r="AN399" s="158"/>
      <c r="AO399" s="158"/>
      <c r="AP399" s="158"/>
      <c r="AQ399" s="158"/>
      <c r="AR399" s="158"/>
      <c r="AS399" s="158"/>
      <c r="AT399" s="158"/>
      <c r="AU399" s="158"/>
      <c r="AV399" s="158"/>
      <c r="AW399" s="158"/>
    </row>
    <row r="400" spans="8:49" ht="12.75">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row>
    <row r="401" spans="8:49" ht="12.75">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8"/>
      <c r="AL401" s="158"/>
      <c r="AM401" s="158"/>
      <c r="AN401" s="158"/>
      <c r="AO401" s="158"/>
      <c r="AP401" s="158"/>
      <c r="AQ401" s="158"/>
      <c r="AR401" s="158"/>
      <c r="AS401" s="158"/>
      <c r="AT401" s="158"/>
      <c r="AU401" s="158"/>
      <c r="AV401" s="158"/>
      <c r="AW401" s="158"/>
    </row>
    <row r="402" spans="8:49" ht="12.75">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row>
    <row r="403" spans="8:49" ht="12.75">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c r="AU403" s="158"/>
      <c r="AV403" s="158"/>
      <c r="AW403" s="158"/>
    </row>
    <row r="404" spans="8:49" ht="12.75">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row>
    <row r="405" spans="8:49" ht="12.75">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8"/>
      <c r="AL405" s="158"/>
      <c r="AM405" s="158"/>
      <c r="AN405" s="158"/>
      <c r="AO405" s="158"/>
      <c r="AP405" s="158"/>
      <c r="AQ405" s="158"/>
      <c r="AR405" s="158"/>
      <c r="AS405" s="158"/>
      <c r="AT405" s="158"/>
      <c r="AU405" s="158"/>
      <c r="AV405" s="158"/>
      <c r="AW405" s="158"/>
    </row>
    <row r="406" spans="8:49" ht="12.75">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8"/>
      <c r="AL406" s="158"/>
      <c r="AM406" s="158"/>
      <c r="AN406" s="158"/>
      <c r="AO406" s="158"/>
      <c r="AP406" s="158"/>
      <c r="AQ406" s="158"/>
      <c r="AR406" s="158"/>
      <c r="AS406" s="158"/>
      <c r="AT406" s="158"/>
      <c r="AU406" s="158"/>
      <c r="AV406" s="158"/>
      <c r="AW406" s="158"/>
    </row>
    <row r="407" spans="8:49" ht="12.75">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8"/>
      <c r="AL407" s="158"/>
      <c r="AM407" s="158"/>
      <c r="AN407" s="158"/>
      <c r="AO407" s="158"/>
      <c r="AP407" s="158"/>
      <c r="AQ407" s="158"/>
      <c r="AR407" s="158"/>
      <c r="AS407" s="158"/>
      <c r="AT407" s="158"/>
      <c r="AU407" s="158"/>
      <c r="AV407" s="158"/>
      <c r="AW407" s="158"/>
    </row>
    <row r="408" spans="8:49" ht="12.75">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row>
    <row r="409" spans="8:49" ht="12.75">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8"/>
      <c r="AL409" s="158"/>
      <c r="AM409" s="158"/>
      <c r="AN409" s="158"/>
      <c r="AO409" s="158"/>
      <c r="AP409" s="158"/>
      <c r="AQ409" s="158"/>
      <c r="AR409" s="158"/>
      <c r="AS409" s="158"/>
      <c r="AT409" s="158"/>
      <c r="AU409" s="158"/>
      <c r="AV409" s="158"/>
      <c r="AW409" s="158"/>
    </row>
    <row r="410" spans="8:49" ht="12.75">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c r="AO410" s="158"/>
      <c r="AP410" s="158"/>
      <c r="AQ410" s="158"/>
      <c r="AR410" s="158"/>
      <c r="AS410" s="158"/>
      <c r="AT410" s="158"/>
      <c r="AU410" s="158"/>
      <c r="AV410" s="158"/>
      <c r="AW410" s="158"/>
    </row>
    <row r="411" spans="8:49" ht="12.75">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8"/>
      <c r="AL411" s="158"/>
      <c r="AM411" s="158"/>
      <c r="AN411" s="158"/>
      <c r="AO411" s="158"/>
      <c r="AP411" s="158"/>
      <c r="AQ411" s="158"/>
      <c r="AR411" s="158"/>
      <c r="AS411" s="158"/>
      <c r="AT411" s="158"/>
      <c r="AU411" s="158"/>
      <c r="AV411" s="158"/>
      <c r="AW411" s="158"/>
    </row>
    <row r="412" spans="8:49" ht="12.75">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8"/>
      <c r="AL412" s="158"/>
      <c r="AM412" s="158"/>
      <c r="AN412" s="158"/>
      <c r="AO412" s="158"/>
      <c r="AP412" s="158"/>
      <c r="AQ412" s="158"/>
      <c r="AR412" s="158"/>
      <c r="AS412" s="158"/>
      <c r="AT412" s="158"/>
      <c r="AU412" s="158"/>
      <c r="AV412" s="158"/>
      <c r="AW412" s="158"/>
    </row>
    <row r="413" spans="8:49" ht="12.75">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8"/>
      <c r="AL413" s="158"/>
      <c r="AM413" s="158"/>
      <c r="AN413" s="158"/>
      <c r="AO413" s="158"/>
      <c r="AP413" s="158"/>
      <c r="AQ413" s="158"/>
      <c r="AR413" s="158"/>
      <c r="AS413" s="158"/>
      <c r="AT413" s="158"/>
      <c r="AU413" s="158"/>
      <c r="AV413" s="158"/>
      <c r="AW413" s="158"/>
    </row>
    <row r="414" spans="8:49" ht="12.75">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8"/>
      <c r="AL414" s="158"/>
      <c r="AM414" s="158"/>
      <c r="AN414" s="158"/>
      <c r="AO414" s="158"/>
      <c r="AP414" s="158"/>
      <c r="AQ414" s="158"/>
      <c r="AR414" s="158"/>
      <c r="AS414" s="158"/>
      <c r="AT414" s="158"/>
      <c r="AU414" s="158"/>
      <c r="AV414" s="158"/>
      <c r="AW414" s="158"/>
    </row>
    <row r="415" spans="8:49" ht="12.75">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8"/>
      <c r="AL415" s="158"/>
      <c r="AM415" s="158"/>
      <c r="AN415" s="158"/>
      <c r="AO415" s="158"/>
      <c r="AP415" s="158"/>
      <c r="AQ415" s="158"/>
      <c r="AR415" s="158"/>
      <c r="AS415" s="158"/>
      <c r="AT415" s="158"/>
      <c r="AU415" s="158"/>
      <c r="AV415" s="158"/>
      <c r="AW415" s="158"/>
    </row>
    <row r="416" spans="8:49" ht="12.75">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8"/>
      <c r="AL416" s="158"/>
      <c r="AM416" s="158"/>
      <c r="AN416" s="158"/>
      <c r="AO416" s="158"/>
      <c r="AP416" s="158"/>
      <c r="AQ416" s="158"/>
      <c r="AR416" s="158"/>
      <c r="AS416" s="158"/>
      <c r="AT416" s="158"/>
      <c r="AU416" s="158"/>
      <c r="AV416" s="158"/>
      <c r="AW416" s="158"/>
    </row>
    <row r="417" spans="8:49" ht="12.75">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8"/>
      <c r="AL417" s="158"/>
      <c r="AM417" s="158"/>
      <c r="AN417" s="158"/>
      <c r="AO417" s="158"/>
      <c r="AP417" s="158"/>
      <c r="AQ417" s="158"/>
      <c r="AR417" s="158"/>
      <c r="AS417" s="158"/>
      <c r="AT417" s="158"/>
      <c r="AU417" s="158"/>
      <c r="AV417" s="158"/>
      <c r="AW417" s="158"/>
    </row>
    <row r="418" spans="8:49" ht="12.75">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8"/>
      <c r="AL418" s="158"/>
      <c r="AM418" s="158"/>
      <c r="AN418" s="158"/>
      <c r="AO418" s="158"/>
      <c r="AP418" s="158"/>
      <c r="AQ418" s="158"/>
      <c r="AR418" s="158"/>
      <c r="AS418" s="158"/>
      <c r="AT418" s="158"/>
      <c r="AU418" s="158"/>
      <c r="AV418" s="158"/>
      <c r="AW418" s="158"/>
    </row>
    <row r="419" spans="8:49" ht="12.75">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8"/>
      <c r="AL419" s="158"/>
      <c r="AM419" s="158"/>
      <c r="AN419" s="158"/>
      <c r="AO419" s="158"/>
      <c r="AP419" s="158"/>
      <c r="AQ419" s="158"/>
      <c r="AR419" s="158"/>
      <c r="AS419" s="158"/>
      <c r="AT419" s="158"/>
      <c r="AU419" s="158"/>
      <c r="AV419" s="158"/>
      <c r="AW419" s="158"/>
    </row>
    <row r="420" spans="8:49" ht="12.75">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8"/>
      <c r="AL420" s="158"/>
      <c r="AM420" s="158"/>
      <c r="AN420" s="158"/>
      <c r="AO420" s="158"/>
      <c r="AP420" s="158"/>
      <c r="AQ420" s="158"/>
      <c r="AR420" s="158"/>
      <c r="AS420" s="158"/>
      <c r="AT420" s="158"/>
      <c r="AU420" s="158"/>
      <c r="AV420" s="158"/>
      <c r="AW420" s="158"/>
    </row>
    <row r="421" spans="8:49" ht="12.75">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8"/>
      <c r="AL421" s="158"/>
      <c r="AM421" s="158"/>
      <c r="AN421" s="158"/>
      <c r="AO421" s="158"/>
      <c r="AP421" s="158"/>
      <c r="AQ421" s="158"/>
      <c r="AR421" s="158"/>
      <c r="AS421" s="158"/>
      <c r="AT421" s="158"/>
      <c r="AU421" s="158"/>
      <c r="AV421" s="158"/>
      <c r="AW421" s="158"/>
    </row>
    <row r="422" spans="8:49" ht="12.75">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8"/>
      <c r="AL422" s="158"/>
      <c r="AM422" s="158"/>
      <c r="AN422" s="158"/>
      <c r="AO422" s="158"/>
      <c r="AP422" s="158"/>
      <c r="AQ422" s="158"/>
      <c r="AR422" s="158"/>
      <c r="AS422" s="158"/>
      <c r="AT422" s="158"/>
      <c r="AU422" s="158"/>
      <c r="AV422" s="158"/>
      <c r="AW422" s="158"/>
    </row>
    <row r="423" spans="8:49" ht="12.75">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8"/>
      <c r="AL423" s="158"/>
      <c r="AM423" s="158"/>
      <c r="AN423" s="158"/>
      <c r="AO423" s="158"/>
      <c r="AP423" s="158"/>
      <c r="AQ423" s="158"/>
      <c r="AR423" s="158"/>
      <c r="AS423" s="158"/>
      <c r="AT423" s="158"/>
      <c r="AU423" s="158"/>
      <c r="AV423" s="158"/>
      <c r="AW423" s="158"/>
    </row>
    <row r="424" spans="8:49" ht="12.75">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8"/>
      <c r="AL424" s="158"/>
      <c r="AM424" s="158"/>
      <c r="AN424" s="158"/>
      <c r="AO424" s="158"/>
      <c r="AP424" s="158"/>
      <c r="AQ424" s="158"/>
      <c r="AR424" s="158"/>
      <c r="AS424" s="158"/>
      <c r="AT424" s="158"/>
      <c r="AU424" s="158"/>
      <c r="AV424" s="158"/>
      <c r="AW424" s="158"/>
    </row>
    <row r="425" spans="8:49" ht="12.75">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8"/>
      <c r="AL425" s="158"/>
      <c r="AM425" s="158"/>
      <c r="AN425" s="158"/>
      <c r="AO425" s="158"/>
      <c r="AP425" s="158"/>
      <c r="AQ425" s="158"/>
      <c r="AR425" s="158"/>
      <c r="AS425" s="158"/>
      <c r="AT425" s="158"/>
      <c r="AU425" s="158"/>
      <c r="AV425" s="158"/>
      <c r="AW425" s="158"/>
    </row>
    <row r="426" spans="8:49" ht="12.75">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8"/>
      <c r="AL426" s="158"/>
      <c r="AM426" s="158"/>
      <c r="AN426" s="158"/>
      <c r="AO426" s="158"/>
      <c r="AP426" s="158"/>
      <c r="AQ426" s="158"/>
      <c r="AR426" s="158"/>
      <c r="AS426" s="158"/>
      <c r="AT426" s="158"/>
      <c r="AU426" s="158"/>
      <c r="AV426" s="158"/>
      <c r="AW426" s="158"/>
    </row>
    <row r="427" spans="8:49" ht="12.75">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row>
    <row r="428" spans="8:49" ht="12.75">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row>
    <row r="429" spans="8:49" ht="12.75">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row>
    <row r="430" spans="8:49" ht="12.75">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8"/>
      <c r="AL430" s="158"/>
      <c r="AM430" s="158"/>
      <c r="AN430" s="158"/>
      <c r="AO430" s="158"/>
      <c r="AP430" s="158"/>
      <c r="AQ430" s="158"/>
      <c r="AR430" s="158"/>
      <c r="AS430" s="158"/>
      <c r="AT430" s="158"/>
      <c r="AU430" s="158"/>
      <c r="AV430" s="158"/>
      <c r="AW430" s="158"/>
    </row>
    <row r="431" spans="8:49" ht="12.75">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c r="AH431" s="158"/>
      <c r="AI431" s="158"/>
      <c r="AJ431" s="158"/>
      <c r="AK431" s="158"/>
      <c r="AL431" s="158"/>
      <c r="AM431" s="158"/>
      <c r="AN431" s="158"/>
      <c r="AO431" s="158"/>
      <c r="AP431" s="158"/>
      <c r="AQ431" s="158"/>
      <c r="AR431" s="158"/>
      <c r="AS431" s="158"/>
      <c r="AT431" s="158"/>
      <c r="AU431" s="158"/>
      <c r="AV431" s="158"/>
      <c r="AW431" s="158"/>
    </row>
    <row r="432" spans="8:49" ht="12.75">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c r="AI432" s="158"/>
      <c r="AJ432" s="158"/>
      <c r="AK432" s="158"/>
      <c r="AL432" s="158"/>
      <c r="AM432" s="158"/>
      <c r="AN432" s="158"/>
      <c r="AO432" s="158"/>
      <c r="AP432" s="158"/>
      <c r="AQ432" s="158"/>
      <c r="AR432" s="158"/>
      <c r="AS432" s="158"/>
      <c r="AT432" s="158"/>
      <c r="AU432" s="158"/>
      <c r="AV432" s="158"/>
      <c r="AW432" s="158"/>
    </row>
    <row r="433" spans="8:49" ht="12.75">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8"/>
      <c r="AL433" s="158"/>
      <c r="AM433" s="158"/>
      <c r="AN433" s="158"/>
      <c r="AO433" s="158"/>
      <c r="AP433" s="158"/>
      <c r="AQ433" s="158"/>
      <c r="AR433" s="158"/>
      <c r="AS433" s="158"/>
      <c r="AT433" s="158"/>
      <c r="AU433" s="158"/>
      <c r="AV433" s="158"/>
      <c r="AW433" s="158"/>
    </row>
    <row r="434" spans="8:49" ht="12.75">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8"/>
      <c r="AN434" s="158"/>
      <c r="AO434" s="158"/>
      <c r="AP434" s="158"/>
      <c r="AQ434" s="158"/>
      <c r="AR434" s="158"/>
      <c r="AS434" s="158"/>
      <c r="AT434" s="158"/>
      <c r="AU434" s="158"/>
      <c r="AV434" s="158"/>
      <c r="AW434" s="158"/>
    </row>
    <row r="435" spans="8:49" ht="12.75">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8"/>
      <c r="AL435" s="158"/>
      <c r="AM435" s="158"/>
      <c r="AN435" s="158"/>
      <c r="AO435" s="158"/>
      <c r="AP435" s="158"/>
      <c r="AQ435" s="158"/>
      <c r="AR435" s="158"/>
      <c r="AS435" s="158"/>
      <c r="AT435" s="158"/>
      <c r="AU435" s="158"/>
      <c r="AV435" s="158"/>
      <c r="AW435" s="158"/>
    </row>
    <row r="436" spans="8:49" ht="12.75">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8"/>
      <c r="AL436" s="158"/>
      <c r="AM436" s="158"/>
      <c r="AN436" s="158"/>
      <c r="AO436" s="158"/>
      <c r="AP436" s="158"/>
      <c r="AQ436" s="158"/>
      <c r="AR436" s="158"/>
      <c r="AS436" s="158"/>
      <c r="AT436" s="158"/>
      <c r="AU436" s="158"/>
      <c r="AV436" s="158"/>
      <c r="AW436" s="158"/>
    </row>
    <row r="437" spans="8:49" ht="12.75">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8"/>
      <c r="AN437" s="158"/>
      <c r="AO437" s="158"/>
      <c r="AP437" s="158"/>
      <c r="AQ437" s="158"/>
      <c r="AR437" s="158"/>
      <c r="AS437" s="158"/>
      <c r="AT437" s="158"/>
      <c r="AU437" s="158"/>
      <c r="AV437" s="158"/>
      <c r="AW437" s="158"/>
    </row>
    <row r="438" spans="8:49" ht="12.75">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8"/>
      <c r="AL438" s="158"/>
      <c r="AM438" s="158"/>
      <c r="AN438" s="158"/>
      <c r="AO438" s="158"/>
      <c r="AP438" s="158"/>
      <c r="AQ438" s="158"/>
      <c r="AR438" s="158"/>
      <c r="AS438" s="158"/>
      <c r="AT438" s="158"/>
      <c r="AU438" s="158"/>
      <c r="AV438" s="158"/>
      <c r="AW438" s="158"/>
    </row>
    <row r="439" spans="8:49" ht="12.75">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8"/>
      <c r="AL439" s="158"/>
      <c r="AM439" s="158"/>
      <c r="AN439" s="158"/>
      <c r="AO439" s="158"/>
      <c r="AP439" s="158"/>
      <c r="AQ439" s="158"/>
      <c r="AR439" s="158"/>
      <c r="AS439" s="158"/>
      <c r="AT439" s="158"/>
      <c r="AU439" s="158"/>
      <c r="AV439" s="158"/>
      <c r="AW439" s="158"/>
    </row>
    <row r="440" spans="8:49" ht="12.75">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8"/>
      <c r="AL440" s="158"/>
      <c r="AM440" s="158"/>
      <c r="AN440" s="158"/>
      <c r="AO440" s="158"/>
      <c r="AP440" s="158"/>
      <c r="AQ440" s="158"/>
      <c r="AR440" s="158"/>
      <c r="AS440" s="158"/>
      <c r="AT440" s="158"/>
      <c r="AU440" s="158"/>
      <c r="AV440" s="158"/>
      <c r="AW440" s="158"/>
    </row>
    <row r="441" spans="8:49" ht="12.75">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8"/>
      <c r="AL441" s="158"/>
      <c r="AM441" s="158"/>
      <c r="AN441" s="158"/>
      <c r="AO441" s="158"/>
      <c r="AP441" s="158"/>
      <c r="AQ441" s="158"/>
      <c r="AR441" s="158"/>
      <c r="AS441" s="158"/>
      <c r="AT441" s="158"/>
      <c r="AU441" s="158"/>
      <c r="AV441" s="158"/>
      <c r="AW441" s="158"/>
    </row>
    <row r="442" spans="8:49" ht="12.75">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8"/>
      <c r="AL442" s="158"/>
      <c r="AM442" s="158"/>
      <c r="AN442" s="158"/>
      <c r="AO442" s="158"/>
      <c r="AP442" s="158"/>
      <c r="AQ442" s="158"/>
      <c r="AR442" s="158"/>
      <c r="AS442" s="158"/>
      <c r="AT442" s="158"/>
      <c r="AU442" s="158"/>
      <c r="AV442" s="158"/>
      <c r="AW442" s="158"/>
    </row>
    <row r="443" spans="8:49" ht="12.75">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8"/>
      <c r="AL443" s="158"/>
      <c r="AM443" s="158"/>
      <c r="AN443" s="158"/>
      <c r="AO443" s="158"/>
      <c r="AP443" s="158"/>
      <c r="AQ443" s="158"/>
      <c r="AR443" s="158"/>
      <c r="AS443" s="158"/>
      <c r="AT443" s="158"/>
      <c r="AU443" s="158"/>
      <c r="AV443" s="158"/>
      <c r="AW443" s="158"/>
    </row>
    <row r="444" spans="8:49" ht="12.75">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8"/>
      <c r="AL444" s="158"/>
      <c r="AM444" s="158"/>
      <c r="AN444" s="158"/>
      <c r="AO444" s="158"/>
      <c r="AP444" s="158"/>
      <c r="AQ444" s="158"/>
      <c r="AR444" s="158"/>
      <c r="AS444" s="158"/>
      <c r="AT444" s="158"/>
      <c r="AU444" s="158"/>
      <c r="AV444" s="158"/>
      <c r="AW444" s="158"/>
    </row>
    <row r="445" spans="8:49" ht="12.75">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8"/>
      <c r="AL445" s="158"/>
      <c r="AM445" s="158"/>
      <c r="AN445" s="158"/>
      <c r="AO445" s="158"/>
      <c r="AP445" s="158"/>
      <c r="AQ445" s="158"/>
      <c r="AR445" s="158"/>
      <c r="AS445" s="158"/>
      <c r="AT445" s="158"/>
      <c r="AU445" s="158"/>
      <c r="AV445" s="158"/>
      <c r="AW445" s="158"/>
    </row>
    <row r="446" spans="8:49" ht="12.75">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8"/>
      <c r="AL446" s="158"/>
      <c r="AM446" s="158"/>
      <c r="AN446" s="158"/>
      <c r="AO446" s="158"/>
      <c r="AP446" s="158"/>
      <c r="AQ446" s="158"/>
      <c r="AR446" s="158"/>
      <c r="AS446" s="158"/>
      <c r="AT446" s="158"/>
      <c r="AU446" s="158"/>
      <c r="AV446" s="158"/>
      <c r="AW446" s="158"/>
    </row>
    <row r="447" spans="8:49" ht="12.75">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8"/>
      <c r="AL447" s="158"/>
      <c r="AM447" s="158"/>
      <c r="AN447" s="158"/>
      <c r="AO447" s="158"/>
      <c r="AP447" s="158"/>
      <c r="AQ447" s="158"/>
      <c r="AR447" s="158"/>
      <c r="AS447" s="158"/>
      <c r="AT447" s="158"/>
      <c r="AU447" s="158"/>
      <c r="AV447" s="158"/>
      <c r="AW447" s="158"/>
    </row>
    <row r="448" spans="8:49" ht="12.75">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8"/>
      <c r="AN448" s="158"/>
      <c r="AO448" s="158"/>
      <c r="AP448" s="158"/>
      <c r="AQ448" s="158"/>
      <c r="AR448" s="158"/>
      <c r="AS448" s="158"/>
      <c r="AT448" s="158"/>
      <c r="AU448" s="158"/>
      <c r="AV448" s="158"/>
      <c r="AW448" s="158"/>
    </row>
    <row r="449" spans="8:49" ht="12.75">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8"/>
      <c r="AL449" s="158"/>
      <c r="AM449" s="158"/>
      <c r="AN449" s="158"/>
      <c r="AO449" s="158"/>
      <c r="AP449" s="158"/>
      <c r="AQ449" s="158"/>
      <c r="AR449" s="158"/>
      <c r="AS449" s="158"/>
      <c r="AT449" s="158"/>
      <c r="AU449" s="158"/>
      <c r="AV449" s="158"/>
      <c r="AW449" s="158"/>
    </row>
    <row r="450" spans="8:49" ht="12.75">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8"/>
      <c r="AL450" s="158"/>
      <c r="AM450" s="158"/>
      <c r="AN450" s="158"/>
      <c r="AO450" s="158"/>
      <c r="AP450" s="158"/>
      <c r="AQ450" s="158"/>
      <c r="AR450" s="158"/>
      <c r="AS450" s="158"/>
      <c r="AT450" s="158"/>
      <c r="AU450" s="158"/>
      <c r="AV450" s="158"/>
      <c r="AW450" s="158"/>
    </row>
    <row r="451" spans="8:49" ht="12.75">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8"/>
      <c r="AL451" s="158"/>
      <c r="AM451" s="158"/>
      <c r="AN451" s="158"/>
      <c r="AO451" s="158"/>
      <c r="AP451" s="158"/>
      <c r="AQ451" s="158"/>
      <c r="AR451" s="158"/>
      <c r="AS451" s="158"/>
      <c r="AT451" s="158"/>
      <c r="AU451" s="158"/>
      <c r="AV451" s="158"/>
      <c r="AW451" s="158"/>
    </row>
    <row r="452" spans="8:49" ht="12.75">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8"/>
      <c r="AL452" s="158"/>
      <c r="AM452" s="158"/>
      <c r="AN452" s="158"/>
      <c r="AO452" s="158"/>
      <c r="AP452" s="158"/>
      <c r="AQ452" s="158"/>
      <c r="AR452" s="158"/>
      <c r="AS452" s="158"/>
      <c r="AT452" s="158"/>
      <c r="AU452" s="158"/>
      <c r="AV452" s="158"/>
      <c r="AW452" s="158"/>
    </row>
    <row r="453" spans="8:49" ht="12.75">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8"/>
      <c r="AL453" s="158"/>
      <c r="AM453" s="158"/>
      <c r="AN453" s="158"/>
      <c r="AO453" s="158"/>
      <c r="AP453" s="158"/>
      <c r="AQ453" s="158"/>
      <c r="AR453" s="158"/>
      <c r="AS453" s="158"/>
      <c r="AT453" s="158"/>
      <c r="AU453" s="158"/>
      <c r="AV453" s="158"/>
      <c r="AW453" s="158"/>
    </row>
    <row r="454" spans="8:49" ht="12.75">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8"/>
      <c r="AL454" s="158"/>
      <c r="AM454" s="158"/>
      <c r="AN454" s="158"/>
      <c r="AO454" s="158"/>
      <c r="AP454" s="158"/>
      <c r="AQ454" s="158"/>
      <c r="AR454" s="158"/>
      <c r="AS454" s="158"/>
      <c r="AT454" s="158"/>
      <c r="AU454" s="158"/>
      <c r="AV454" s="158"/>
      <c r="AW454" s="158"/>
    </row>
    <row r="455" spans="8:49" ht="12.75">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8"/>
      <c r="AL455" s="158"/>
      <c r="AM455" s="158"/>
      <c r="AN455" s="158"/>
      <c r="AO455" s="158"/>
      <c r="AP455" s="158"/>
      <c r="AQ455" s="158"/>
      <c r="AR455" s="158"/>
      <c r="AS455" s="158"/>
      <c r="AT455" s="158"/>
      <c r="AU455" s="158"/>
      <c r="AV455" s="158"/>
      <c r="AW455" s="158"/>
    </row>
    <row r="456" spans="8:49" ht="12.75">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8"/>
      <c r="AN456" s="158"/>
      <c r="AO456" s="158"/>
      <c r="AP456" s="158"/>
      <c r="AQ456" s="158"/>
      <c r="AR456" s="158"/>
      <c r="AS456" s="158"/>
      <c r="AT456" s="158"/>
      <c r="AU456" s="158"/>
      <c r="AV456" s="158"/>
      <c r="AW456" s="158"/>
    </row>
    <row r="457" spans="8:49" ht="12.75">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8"/>
      <c r="AL457" s="158"/>
      <c r="AM457" s="158"/>
      <c r="AN457" s="158"/>
      <c r="AO457" s="158"/>
      <c r="AP457" s="158"/>
      <c r="AQ457" s="158"/>
      <c r="AR457" s="158"/>
      <c r="AS457" s="158"/>
      <c r="AT457" s="158"/>
      <c r="AU457" s="158"/>
      <c r="AV457" s="158"/>
      <c r="AW457" s="158"/>
    </row>
    <row r="458" spans="8:49" ht="12.75">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8"/>
      <c r="AL458" s="158"/>
      <c r="AM458" s="158"/>
      <c r="AN458" s="158"/>
      <c r="AO458" s="158"/>
      <c r="AP458" s="158"/>
      <c r="AQ458" s="158"/>
      <c r="AR458" s="158"/>
      <c r="AS458" s="158"/>
      <c r="AT458" s="158"/>
      <c r="AU458" s="158"/>
      <c r="AV458" s="158"/>
      <c r="AW458" s="158"/>
    </row>
    <row r="459" spans="8:49" ht="12.75">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8"/>
      <c r="AL459" s="158"/>
      <c r="AM459" s="158"/>
      <c r="AN459" s="158"/>
      <c r="AO459" s="158"/>
      <c r="AP459" s="158"/>
      <c r="AQ459" s="158"/>
      <c r="AR459" s="158"/>
      <c r="AS459" s="158"/>
      <c r="AT459" s="158"/>
      <c r="AU459" s="158"/>
      <c r="AV459" s="158"/>
      <c r="AW459" s="158"/>
    </row>
    <row r="460" spans="8:49" ht="12.75">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8"/>
      <c r="AL460" s="158"/>
      <c r="AM460" s="158"/>
      <c r="AN460" s="158"/>
      <c r="AO460" s="158"/>
      <c r="AP460" s="158"/>
      <c r="AQ460" s="158"/>
      <c r="AR460" s="158"/>
      <c r="AS460" s="158"/>
      <c r="AT460" s="158"/>
      <c r="AU460" s="158"/>
      <c r="AV460" s="158"/>
      <c r="AW460" s="158"/>
    </row>
    <row r="461" spans="8:49" ht="12.75">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8"/>
      <c r="AL461" s="158"/>
      <c r="AM461" s="158"/>
      <c r="AN461" s="158"/>
      <c r="AO461" s="158"/>
      <c r="AP461" s="158"/>
      <c r="AQ461" s="158"/>
      <c r="AR461" s="158"/>
      <c r="AS461" s="158"/>
      <c r="AT461" s="158"/>
      <c r="AU461" s="158"/>
      <c r="AV461" s="158"/>
      <c r="AW461" s="158"/>
    </row>
    <row r="462" spans="8:49" ht="12.75">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row>
    <row r="463" spans="8:49" ht="12.75">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8"/>
      <c r="AL463" s="158"/>
      <c r="AM463" s="158"/>
      <c r="AN463" s="158"/>
      <c r="AO463" s="158"/>
      <c r="AP463" s="158"/>
      <c r="AQ463" s="158"/>
      <c r="AR463" s="158"/>
      <c r="AS463" s="158"/>
      <c r="AT463" s="158"/>
      <c r="AU463" s="158"/>
      <c r="AV463" s="158"/>
      <c r="AW463" s="158"/>
    </row>
    <row r="464" spans="8:49" ht="12.75">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c r="AH464" s="158"/>
      <c r="AI464" s="158"/>
      <c r="AJ464" s="158"/>
      <c r="AK464" s="158"/>
      <c r="AL464" s="158"/>
      <c r="AM464" s="158"/>
      <c r="AN464" s="158"/>
      <c r="AO464" s="158"/>
      <c r="AP464" s="158"/>
      <c r="AQ464" s="158"/>
      <c r="AR464" s="158"/>
      <c r="AS464" s="158"/>
      <c r="AT464" s="158"/>
      <c r="AU464" s="158"/>
      <c r="AV464" s="158"/>
      <c r="AW464" s="158"/>
    </row>
    <row r="465" spans="8:49" ht="12.75">
      <c r="H465" s="158"/>
      <c r="I465" s="158"/>
      <c r="J465" s="158"/>
      <c r="K465" s="158"/>
      <c r="L465" s="158"/>
      <c r="M465" s="158"/>
      <c r="N465" s="15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row>
    <row r="466" spans="8:49" ht="12.75">
      <c r="H466" s="158"/>
      <c r="I466" s="158"/>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8"/>
      <c r="AL466" s="158"/>
      <c r="AM466" s="158"/>
      <c r="AN466" s="158"/>
      <c r="AO466" s="158"/>
      <c r="AP466" s="158"/>
      <c r="AQ466" s="158"/>
      <c r="AR466" s="158"/>
      <c r="AS466" s="158"/>
      <c r="AT466" s="158"/>
      <c r="AU466" s="158"/>
      <c r="AV466" s="158"/>
      <c r="AW466" s="158"/>
    </row>
    <row r="467" spans="8:49" ht="12.75">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8"/>
      <c r="AL467" s="158"/>
      <c r="AM467" s="158"/>
      <c r="AN467" s="158"/>
      <c r="AO467" s="158"/>
      <c r="AP467" s="158"/>
      <c r="AQ467" s="158"/>
      <c r="AR467" s="158"/>
      <c r="AS467" s="158"/>
      <c r="AT467" s="158"/>
      <c r="AU467" s="158"/>
      <c r="AV467" s="158"/>
      <c r="AW467" s="158"/>
    </row>
    <row r="468" spans="8:49" ht="12.75">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8"/>
      <c r="AL468" s="158"/>
      <c r="AM468" s="158"/>
      <c r="AN468" s="158"/>
      <c r="AO468" s="158"/>
      <c r="AP468" s="158"/>
      <c r="AQ468" s="158"/>
      <c r="AR468" s="158"/>
      <c r="AS468" s="158"/>
      <c r="AT468" s="158"/>
      <c r="AU468" s="158"/>
      <c r="AV468" s="158"/>
      <c r="AW468" s="158"/>
    </row>
    <row r="469" spans="8:49" ht="12.75">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8"/>
      <c r="AL469" s="158"/>
      <c r="AM469" s="158"/>
      <c r="AN469" s="158"/>
      <c r="AO469" s="158"/>
      <c r="AP469" s="158"/>
      <c r="AQ469" s="158"/>
      <c r="AR469" s="158"/>
      <c r="AS469" s="158"/>
      <c r="AT469" s="158"/>
      <c r="AU469" s="158"/>
      <c r="AV469" s="158"/>
      <c r="AW469" s="158"/>
    </row>
    <row r="470" spans="8:49" ht="12.75">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8"/>
      <c r="AL470" s="158"/>
      <c r="AM470" s="158"/>
      <c r="AN470" s="158"/>
      <c r="AO470" s="158"/>
      <c r="AP470" s="158"/>
      <c r="AQ470" s="158"/>
      <c r="AR470" s="158"/>
      <c r="AS470" s="158"/>
      <c r="AT470" s="158"/>
      <c r="AU470" s="158"/>
      <c r="AV470" s="158"/>
      <c r="AW470" s="158"/>
    </row>
    <row r="471" spans="8:49" ht="12.75">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8"/>
      <c r="AL471" s="158"/>
      <c r="AM471" s="158"/>
      <c r="AN471" s="158"/>
      <c r="AO471" s="158"/>
      <c r="AP471" s="158"/>
      <c r="AQ471" s="158"/>
      <c r="AR471" s="158"/>
      <c r="AS471" s="158"/>
      <c r="AT471" s="158"/>
      <c r="AU471" s="158"/>
      <c r="AV471" s="158"/>
      <c r="AW471" s="158"/>
    </row>
    <row r="472" spans="8:49" ht="12.75">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8"/>
      <c r="AL472" s="158"/>
      <c r="AM472" s="158"/>
      <c r="AN472" s="158"/>
      <c r="AO472" s="158"/>
      <c r="AP472" s="158"/>
      <c r="AQ472" s="158"/>
      <c r="AR472" s="158"/>
      <c r="AS472" s="158"/>
      <c r="AT472" s="158"/>
      <c r="AU472" s="158"/>
      <c r="AV472" s="158"/>
      <c r="AW472" s="158"/>
    </row>
    <row r="473" spans="8:49" ht="12.75">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8"/>
      <c r="AL473" s="158"/>
      <c r="AM473" s="158"/>
      <c r="AN473" s="158"/>
      <c r="AO473" s="158"/>
      <c r="AP473" s="158"/>
      <c r="AQ473" s="158"/>
      <c r="AR473" s="158"/>
      <c r="AS473" s="158"/>
      <c r="AT473" s="158"/>
      <c r="AU473" s="158"/>
      <c r="AV473" s="158"/>
      <c r="AW473" s="158"/>
    </row>
    <row r="474" spans="8:49" ht="12.75">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8"/>
      <c r="AL474" s="158"/>
      <c r="AM474" s="158"/>
      <c r="AN474" s="158"/>
      <c r="AO474" s="158"/>
      <c r="AP474" s="158"/>
      <c r="AQ474" s="158"/>
      <c r="AR474" s="158"/>
      <c r="AS474" s="158"/>
      <c r="AT474" s="158"/>
      <c r="AU474" s="158"/>
      <c r="AV474" s="158"/>
      <c r="AW474" s="158"/>
    </row>
    <row r="475" spans="8:49" ht="12.75">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8"/>
      <c r="AL475" s="158"/>
      <c r="AM475" s="158"/>
      <c r="AN475" s="158"/>
      <c r="AO475" s="158"/>
      <c r="AP475" s="158"/>
      <c r="AQ475" s="158"/>
      <c r="AR475" s="158"/>
      <c r="AS475" s="158"/>
      <c r="AT475" s="158"/>
      <c r="AU475" s="158"/>
      <c r="AV475" s="158"/>
      <c r="AW475" s="158"/>
    </row>
    <row r="476" spans="8:49" ht="12.75">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8"/>
      <c r="AL476" s="158"/>
      <c r="AM476" s="158"/>
      <c r="AN476" s="158"/>
      <c r="AO476" s="158"/>
      <c r="AP476" s="158"/>
      <c r="AQ476" s="158"/>
      <c r="AR476" s="158"/>
      <c r="AS476" s="158"/>
      <c r="AT476" s="158"/>
      <c r="AU476" s="158"/>
      <c r="AV476" s="158"/>
      <c r="AW476" s="158"/>
    </row>
    <row r="477" spans="8:49" ht="12.75">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8"/>
      <c r="AL477" s="158"/>
      <c r="AM477" s="158"/>
      <c r="AN477" s="158"/>
      <c r="AO477" s="158"/>
      <c r="AP477" s="158"/>
      <c r="AQ477" s="158"/>
      <c r="AR477" s="158"/>
      <c r="AS477" s="158"/>
      <c r="AT477" s="158"/>
      <c r="AU477" s="158"/>
      <c r="AV477" s="158"/>
      <c r="AW477" s="158"/>
    </row>
    <row r="478" spans="8:49" ht="12.75">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8"/>
      <c r="AL478" s="158"/>
      <c r="AM478" s="158"/>
      <c r="AN478" s="158"/>
      <c r="AO478" s="158"/>
      <c r="AP478" s="158"/>
      <c r="AQ478" s="158"/>
      <c r="AR478" s="158"/>
      <c r="AS478" s="158"/>
      <c r="AT478" s="158"/>
      <c r="AU478" s="158"/>
      <c r="AV478" s="158"/>
      <c r="AW478" s="158"/>
    </row>
    <row r="479" spans="8:49" ht="12.75">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8"/>
      <c r="AL479" s="158"/>
      <c r="AM479" s="158"/>
      <c r="AN479" s="158"/>
      <c r="AO479" s="158"/>
      <c r="AP479" s="158"/>
      <c r="AQ479" s="158"/>
      <c r="AR479" s="158"/>
      <c r="AS479" s="158"/>
      <c r="AT479" s="158"/>
      <c r="AU479" s="158"/>
      <c r="AV479" s="158"/>
      <c r="AW479" s="158"/>
    </row>
    <row r="480" spans="8:49" ht="12.75">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8"/>
      <c r="AL480" s="158"/>
      <c r="AM480" s="158"/>
      <c r="AN480" s="158"/>
      <c r="AO480" s="158"/>
      <c r="AP480" s="158"/>
      <c r="AQ480" s="158"/>
      <c r="AR480" s="158"/>
      <c r="AS480" s="158"/>
      <c r="AT480" s="158"/>
      <c r="AU480" s="158"/>
      <c r="AV480" s="158"/>
      <c r="AW480" s="158"/>
    </row>
    <row r="481" spans="8:49" ht="12.75">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row>
    <row r="482" spans="8:49" ht="12.75">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row>
    <row r="483" spans="8:49" ht="12.75">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row>
    <row r="484" spans="8:49" ht="12.75">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8"/>
      <c r="AL484" s="158"/>
      <c r="AM484" s="158"/>
      <c r="AN484" s="158"/>
      <c r="AO484" s="158"/>
      <c r="AP484" s="158"/>
      <c r="AQ484" s="158"/>
      <c r="AR484" s="158"/>
      <c r="AS484" s="158"/>
      <c r="AT484" s="158"/>
      <c r="AU484" s="158"/>
      <c r="AV484" s="158"/>
      <c r="AW484" s="158"/>
    </row>
    <row r="485" spans="8:49" ht="12.75">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8"/>
      <c r="AL485" s="158"/>
      <c r="AM485" s="158"/>
      <c r="AN485" s="158"/>
      <c r="AO485" s="158"/>
      <c r="AP485" s="158"/>
      <c r="AQ485" s="158"/>
      <c r="AR485" s="158"/>
      <c r="AS485" s="158"/>
      <c r="AT485" s="158"/>
      <c r="AU485" s="158"/>
      <c r="AV485" s="158"/>
      <c r="AW485" s="158"/>
    </row>
    <row r="486" spans="8:49" ht="12.75">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8"/>
      <c r="AL486" s="158"/>
      <c r="AM486" s="158"/>
      <c r="AN486" s="158"/>
      <c r="AO486" s="158"/>
      <c r="AP486" s="158"/>
      <c r="AQ486" s="158"/>
      <c r="AR486" s="158"/>
      <c r="AS486" s="158"/>
      <c r="AT486" s="158"/>
      <c r="AU486" s="158"/>
      <c r="AV486" s="158"/>
      <c r="AW486" s="158"/>
    </row>
    <row r="487" spans="8:49" ht="12.75">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8"/>
      <c r="AL487" s="158"/>
      <c r="AM487" s="158"/>
      <c r="AN487" s="158"/>
      <c r="AO487" s="158"/>
      <c r="AP487" s="158"/>
      <c r="AQ487" s="158"/>
      <c r="AR487" s="158"/>
      <c r="AS487" s="158"/>
      <c r="AT487" s="158"/>
      <c r="AU487" s="158"/>
      <c r="AV487" s="158"/>
      <c r="AW487" s="158"/>
    </row>
    <row r="488" spans="8:49" ht="12.75">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8"/>
      <c r="AL488" s="158"/>
      <c r="AM488" s="158"/>
      <c r="AN488" s="158"/>
      <c r="AO488" s="158"/>
      <c r="AP488" s="158"/>
      <c r="AQ488" s="158"/>
      <c r="AR488" s="158"/>
      <c r="AS488" s="158"/>
      <c r="AT488" s="158"/>
      <c r="AU488" s="158"/>
      <c r="AV488" s="158"/>
      <c r="AW488" s="158"/>
    </row>
    <row r="489" spans="8:49" ht="12.75">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8"/>
      <c r="AL489" s="158"/>
      <c r="AM489" s="158"/>
      <c r="AN489" s="158"/>
      <c r="AO489" s="158"/>
      <c r="AP489" s="158"/>
      <c r="AQ489" s="158"/>
      <c r="AR489" s="158"/>
      <c r="AS489" s="158"/>
      <c r="AT489" s="158"/>
      <c r="AU489" s="158"/>
      <c r="AV489" s="158"/>
      <c r="AW489" s="158"/>
    </row>
    <row r="490" spans="8:49" ht="12.75">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8"/>
      <c r="AL490" s="158"/>
      <c r="AM490" s="158"/>
      <c r="AN490" s="158"/>
      <c r="AO490" s="158"/>
      <c r="AP490" s="158"/>
      <c r="AQ490" s="158"/>
      <c r="AR490" s="158"/>
      <c r="AS490" s="158"/>
      <c r="AT490" s="158"/>
      <c r="AU490" s="158"/>
      <c r="AV490" s="158"/>
      <c r="AW490" s="158"/>
    </row>
    <row r="491" spans="8:49" ht="12.75">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8"/>
      <c r="AL491" s="158"/>
      <c r="AM491" s="158"/>
      <c r="AN491" s="158"/>
      <c r="AO491" s="158"/>
      <c r="AP491" s="158"/>
      <c r="AQ491" s="158"/>
      <c r="AR491" s="158"/>
      <c r="AS491" s="158"/>
      <c r="AT491" s="158"/>
      <c r="AU491" s="158"/>
      <c r="AV491" s="158"/>
      <c r="AW491" s="158"/>
    </row>
    <row r="492" spans="8:49" ht="12.75">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8"/>
      <c r="AL492" s="158"/>
      <c r="AM492" s="158"/>
      <c r="AN492" s="158"/>
      <c r="AO492" s="158"/>
      <c r="AP492" s="158"/>
      <c r="AQ492" s="158"/>
      <c r="AR492" s="158"/>
      <c r="AS492" s="158"/>
      <c r="AT492" s="158"/>
      <c r="AU492" s="158"/>
      <c r="AV492" s="158"/>
      <c r="AW492" s="158"/>
    </row>
    <row r="493" spans="8:49" ht="12.75">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8"/>
      <c r="AL493" s="158"/>
      <c r="AM493" s="158"/>
      <c r="AN493" s="158"/>
      <c r="AO493" s="158"/>
      <c r="AP493" s="158"/>
      <c r="AQ493" s="158"/>
      <c r="AR493" s="158"/>
      <c r="AS493" s="158"/>
      <c r="AT493" s="158"/>
      <c r="AU493" s="158"/>
      <c r="AV493" s="158"/>
      <c r="AW493" s="158"/>
    </row>
    <row r="494" spans="8:49" ht="12.75">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8"/>
      <c r="AL494" s="158"/>
      <c r="AM494" s="158"/>
      <c r="AN494" s="158"/>
      <c r="AO494" s="158"/>
      <c r="AP494" s="158"/>
      <c r="AQ494" s="158"/>
      <c r="AR494" s="158"/>
      <c r="AS494" s="158"/>
      <c r="AT494" s="158"/>
      <c r="AU494" s="158"/>
      <c r="AV494" s="158"/>
      <c r="AW494" s="158"/>
    </row>
    <row r="495" spans="8:49" ht="12.75">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8"/>
      <c r="AL495" s="158"/>
      <c r="AM495" s="158"/>
      <c r="AN495" s="158"/>
      <c r="AO495" s="158"/>
      <c r="AP495" s="158"/>
      <c r="AQ495" s="158"/>
      <c r="AR495" s="158"/>
      <c r="AS495" s="158"/>
      <c r="AT495" s="158"/>
      <c r="AU495" s="158"/>
      <c r="AV495" s="158"/>
      <c r="AW495" s="158"/>
    </row>
    <row r="496" spans="8:49" ht="12.75">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8"/>
      <c r="AL496" s="158"/>
      <c r="AM496" s="158"/>
      <c r="AN496" s="158"/>
      <c r="AO496" s="158"/>
      <c r="AP496" s="158"/>
      <c r="AQ496" s="158"/>
      <c r="AR496" s="158"/>
      <c r="AS496" s="158"/>
      <c r="AT496" s="158"/>
      <c r="AU496" s="158"/>
      <c r="AV496" s="158"/>
      <c r="AW496" s="158"/>
    </row>
    <row r="497" spans="8:49" ht="12.75">
      <c r="H497" s="158"/>
      <c r="I497" s="158"/>
      <c r="J497" s="158"/>
      <c r="K497" s="158"/>
      <c r="L497" s="158"/>
      <c r="M497" s="158"/>
      <c r="N497" s="158"/>
      <c r="O497" s="158"/>
      <c r="P497" s="158"/>
      <c r="Q497" s="158"/>
      <c r="R497" s="158"/>
      <c r="S497" s="158"/>
      <c r="T497" s="158"/>
      <c r="U497" s="158"/>
      <c r="V497" s="158"/>
      <c r="W497" s="158"/>
      <c r="X497" s="158"/>
      <c r="Y497" s="158"/>
      <c r="Z497" s="158"/>
      <c r="AA497" s="158"/>
      <c r="AB497" s="158"/>
      <c r="AC497" s="158"/>
      <c r="AD497" s="158"/>
      <c r="AE497" s="158"/>
      <c r="AF497" s="158"/>
      <c r="AG497" s="158"/>
      <c r="AH497" s="158"/>
      <c r="AI497" s="158"/>
      <c r="AJ497" s="158"/>
      <c r="AK497" s="158"/>
      <c r="AL497" s="158"/>
      <c r="AM497" s="158"/>
      <c r="AN497" s="158"/>
      <c r="AO497" s="158"/>
      <c r="AP497" s="158"/>
      <c r="AQ497" s="158"/>
      <c r="AR497" s="158"/>
      <c r="AS497" s="158"/>
      <c r="AT497" s="158"/>
      <c r="AU497" s="158"/>
      <c r="AV497" s="158"/>
      <c r="AW497" s="158"/>
    </row>
    <row r="498" spans="8:49" ht="12.75">
      <c r="H498" s="158"/>
      <c r="I498" s="158"/>
      <c r="J498" s="158"/>
      <c r="K498" s="158"/>
      <c r="L498" s="158"/>
      <c r="M498" s="158"/>
      <c r="N498" s="158"/>
      <c r="O498" s="158"/>
      <c r="P498" s="158"/>
      <c r="Q498" s="158"/>
      <c r="R498" s="158"/>
      <c r="S498" s="158"/>
      <c r="T498" s="158"/>
      <c r="U498" s="158"/>
      <c r="V498" s="158"/>
      <c r="W498" s="158"/>
      <c r="X498" s="158"/>
      <c r="Y498" s="158"/>
      <c r="Z498" s="158"/>
      <c r="AA498" s="158"/>
      <c r="AB498" s="158"/>
      <c r="AC498" s="158"/>
      <c r="AD498" s="158"/>
      <c r="AE498" s="158"/>
      <c r="AF498" s="158"/>
      <c r="AG498" s="158"/>
      <c r="AH498" s="158"/>
      <c r="AI498" s="158"/>
      <c r="AJ498" s="158"/>
      <c r="AK498" s="158"/>
      <c r="AL498" s="158"/>
      <c r="AM498" s="158"/>
      <c r="AN498" s="158"/>
      <c r="AO498" s="158"/>
      <c r="AP498" s="158"/>
      <c r="AQ498" s="158"/>
      <c r="AR498" s="158"/>
      <c r="AS498" s="158"/>
      <c r="AT498" s="158"/>
      <c r="AU498" s="158"/>
      <c r="AV498" s="158"/>
      <c r="AW498" s="158"/>
    </row>
    <row r="499" spans="8:49" ht="12.75">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c r="AO499" s="158"/>
      <c r="AP499" s="158"/>
      <c r="AQ499" s="158"/>
      <c r="AR499" s="158"/>
      <c r="AS499" s="158"/>
      <c r="AT499" s="158"/>
      <c r="AU499" s="158"/>
      <c r="AV499" s="158"/>
      <c r="AW499" s="158"/>
    </row>
    <row r="500" spans="8:49" ht="12.75">
      <c r="H500" s="158"/>
      <c r="I500" s="158"/>
      <c r="J500" s="158"/>
      <c r="K500" s="158"/>
      <c r="L500" s="158"/>
      <c r="M500" s="158"/>
      <c r="N500" s="158"/>
      <c r="O500" s="158"/>
      <c r="P500" s="158"/>
      <c r="Q500" s="158"/>
      <c r="R500" s="158"/>
      <c r="S500" s="158"/>
      <c r="T500" s="158"/>
      <c r="U500" s="158"/>
      <c r="V500" s="158"/>
      <c r="W500" s="158"/>
      <c r="X500" s="158"/>
      <c r="Y500" s="158"/>
      <c r="Z500" s="158"/>
      <c r="AA500" s="158"/>
      <c r="AB500" s="158"/>
      <c r="AC500" s="158"/>
      <c r="AD500" s="158"/>
      <c r="AE500" s="158"/>
      <c r="AF500" s="158"/>
      <c r="AG500" s="158"/>
      <c r="AH500" s="158"/>
      <c r="AI500" s="158"/>
      <c r="AJ500" s="158"/>
      <c r="AK500" s="158"/>
      <c r="AL500" s="158"/>
      <c r="AM500" s="158"/>
      <c r="AN500" s="158"/>
      <c r="AO500" s="158"/>
      <c r="AP500" s="158"/>
      <c r="AQ500" s="158"/>
      <c r="AR500" s="158"/>
      <c r="AS500" s="158"/>
      <c r="AT500" s="158"/>
      <c r="AU500" s="158"/>
      <c r="AV500" s="158"/>
      <c r="AW500" s="158"/>
    </row>
    <row r="501" spans="8:49" ht="12.75">
      <c r="H501" s="158"/>
      <c r="I501" s="158"/>
      <c r="J501" s="158"/>
      <c r="K501" s="158"/>
      <c r="L501" s="158"/>
      <c r="M501" s="158"/>
      <c r="N501" s="158"/>
      <c r="O501" s="158"/>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58"/>
      <c r="AL501" s="158"/>
      <c r="AM501" s="158"/>
      <c r="AN501" s="158"/>
      <c r="AO501" s="158"/>
      <c r="AP501" s="158"/>
      <c r="AQ501" s="158"/>
      <c r="AR501" s="158"/>
      <c r="AS501" s="158"/>
      <c r="AT501" s="158"/>
      <c r="AU501" s="158"/>
      <c r="AV501" s="158"/>
      <c r="AW501" s="158"/>
    </row>
    <row r="502" spans="8:49" ht="12.75">
      <c r="H502" s="158"/>
      <c r="I502" s="158"/>
      <c r="J502" s="158"/>
      <c r="K502" s="158"/>
      <c r="L502" s="158"/>
      <c r="M502" s="158"/>
      <c r="N502" s="158"/>
      <c r="O502" s="158"/>
      <c r="P502" s="158"/>
      <c r="Q502" s="158"/>
      <c r="R502" s="158"/>
      <c r="S502" s="158"/>
      <c r="T502" s="158"/>
      <c r="U502" s="158"/>
      <c r="V502" s="158"/>
      <c r="W502" s="158"/>
      <c r="X502" s="158"/>
      <c r="Y502" s="158"/>
      <c r="Z502" s="158"/>
      <c r="AA502" s="158"/>
      <c r="AB502" s="158"/>
      <c r="AC502" s="158"/>
      <c r="AD502" s="158"/>
      <c r="AE502" s="158"/>
      <c r="AF502" s="158"/>
      <c r="AG502" s="158"/>
      <c r="AH502" s="158"/>
      <c r="AI502" s="158"/>
      <c r="AJ502" s="158"/>
      <c r="AK502" s="158"/>
      <c r="AL502" s="158"/>
      <c r="AM502" s="158"/>
      <c r="AN502" s="158"/>
      <c r="AO502" s="158"/>
      <c r="AP502" s="158"/>
      <c r="AQ502" s="158"/>
      <c r="AR502" s="158"/>
      <c r="AS502" s="158"/>
      <c r="AT502" s="158"/>
      <c r="AU502" s="158"/>
      <c r="AV502" s="158"/>
      <c r="AW502" s="158"/>
    </row>
    <row r="503" spans="8:49" ht="12.75">
      <c r="H503" s="158"/>
      <c r="I503" s="158"/>
      <c r="J503" s="158"/>
      <c r="K503" s="158"/>
      <c r="L503" s="158"/>
      <c r="M503" s="158"/>
      <c r="N503" s="158"/>
      <c r="O503" s="158"/>
      <c r="P503" s="158"/>
      <c r="Q503" s="158"/>
      <c r="R503" s="158"/>
      <c r="S503" s="158"/>
      <c r="T503" s="158"/>
      <c r="U503" s="158"/>
      <c r="V503" s="158"/>
      <c r="W503" s="158"/>
      <c r="X503" s="158"/>
      <c r="Y503" s="158"/>
      <c r="Z503" s="158"/>
      <c r="AA503" s="158"/>
      <c r="AB503" s="158"/>
      <c r="AC503" s="158"/>
      <c r="AD503" s="158"/>
      <c r="AE503" s="158"/>
      <c r="AF503" s="158"/>
      <c r="AG503" s="158"/>
      <c r="AH503" s="158"/>
      <c r="AI503" s="158"/>
      <c r="AJ503" s="158"/>
      <c r="AK503" s="158"/>
      <c r="AL503" s="158"/>
      <c r="AM503" s="158"/>
      <c r="AN503" s="158"/>
      <c r="AO503" s="158"/>
      <c r="AP503" s="158"/>
      <c r="AQ503" s="158"/>
      <c r="AR503" s="158"/>
      <c r="AS503" s="158"/>
      <c r="AT503" s="158"/>
      <c r="AU503" s="158"/>
      <c r="AV503" s="158"/>
      <c r="AW503" s="158"/>
    </row>
    <row r="504" spans="8:49" ht="12.75">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8"/>
      <c r="AL504" s="158"/>
      <c r="AM504" s="158"/>
      <c r="AN504" s="158"/>
      <c r="AO504" s="158"/>
      <c r="AP504" s="158"/>
      <c r="AQ504" s="158"/>
      <c r="AR504" s="158"/>
      <c r="AS504" s="158"/>
      <c r="AT504" s="158"/>
      <c r="AU504" s="158"/>
      <c r="AV504" s="158"/>
      <c r="AW504" s="158"/>
    </row>
    <row r="505" spans="8:49" ht="12.75">
      <c r="H505" s="158"/>
      <c r="I505" s="158"/>
      <c r="J505" s="158"/>
      <c r="K505" s="158"/>
      <c r="L505" s="158"/>
      <c r="M505" s="158"/>
      <c r="N505" s="158"/>
      <c r="O505" s="158"/>
      <c r="P505" s="158"/>
      <c r="Q505" s="158"/>
      <c r="R505" s="158"/>
      <c r="S505" s="158"/>
      <c r="T505" s="158"/>
      <c r="U505" s="158"/>
      <c r="V505" s="158"/>
      <c r="W505" s="158"/>
      <c r="X505" s="158"/>
      <c r="Y505" s="158"/>
      <c r="Z505" s="158"/>
      <c r="AA505" s="158"/>
      <c r="AB505" s="158"/>
      <c r="AC505" s="158"/>
      <c r="AD505" s="158"/>
      <c r="AE505" s="158"/>
      <c r="AF505" s="158"/>
      <c r="AG505" s="158"/>
      <c r="AH505" s="158"/>
      <c r="AI505" s="158"/>
      <c r="AJ505" s="158"/>
      <c r="AK505" s="158"/>
      <c r="AL505" s="158"/>
      <c r="AM505" s="158"/>
      <c r="AN505" s="158"/>
      <c r="AO505" s="158"/>
      <c r="AP505" s="158"/>
      <c r="AQ505" s="158"/>
      <c r="AR505" s="158"/>
      <c r="AS505" s="158"/>
      <c r="AT505" s="158"/>
      <c r="AU505" s="158"/>
      <c r="AV505" s="158"/>
      <c r="AW505" s="158"/>
    </row>
    <row r="506" spans="8:49" ht="12.75">
      <c r="H506" s="158"/>
      <c r="I506" s="158"/>
      <c r="J506" s="158"/>
      <c r="K506" s="158"/>
      <c r="L506" s="158"/>
      <c r="M506" s="158"/>
      <c r="N506" s="158"/>
      <c r="O506" s="158"/>
      <c r="P506" s="158"/>
      <c r="Q506" s="158"/>
      <c r="R506" s="158"/>
      <c r="S506" s="158"/>
      <c r="T506" s="158"/>
      <c r="U506" s="158"/>
      <c r="V506" s="158"/>
      <c r="W506" s="158"/>
      <c r="X506" s="158"/>
      <c r="Y506" s="158"/>
      <c r="Z506" s="158"/>
      <c r="AA506" s="158"/>
      <c r="AB506" s="158"/>
      <c r="AC506" s="158"/>
      <c r="AD506" s="158"/>
      <c r="AE506" s="158"/>
      <c r="AF506" s="158"/>
      <c r="AG506" s="158"/>
      <c r="AH506" s="158"/>
      <c r="AI506" s="158"/>
      <c r="AJ506" s="158"/>
      <c r="AK506" s="158"/>
      <c r="AL506" s="158"/>
      <c r="AM506" s="158"/>
      <c r="AN506" s="158"/>
      <c r="AO506" s="158"/>
      <c r="AP506" s="158"/>
      <c r="AQ506" s="158"/>
      <c r="AR506" s="158"/>
      <c r="AS506" s="158"/>
      <c r="AT506" s="158"/>
      <c r="AU506" s="158"/>
      <c r="AV506" s="158"/>
      <c r="AW506" s="158"/>
    </row>
    <row r="507" spans="8:49" ht="12.75">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c r="AD507" s="158"/>
      <c r="AE507" s="158"/>
      <c r="AF507" s="158"/>
      <c r="AG507" s="158"/>
      <c r="AH507" s="158"/>
      <c r="AI507" s="158"/>
      <c r="AJ507" s="158"/>
      <c r="AK507" s="158"/>
      <c r="AL507" s="158"/>
      <c r="AM507" s="158"/>
      <c r="AN507" s="158"/>
      <c r="AO507" s="158"/>
      <c r="AP507" s="158"/>
      <c r="AQ507" s="158"/>
      <c r="AR507" s="158"/>
      <c r="AS507" s="158"/>
      <c r="AT507" s="158"/>
      <c r="AU507" s="158"/>
      <c r="AV507" s="158"/>
      <c r="AW507" s="158"/>
    </row>
    <row r="508" spans="8:49" ht="12.75">
      <c r="H508" s="158"/>
      <c r="I508" s="158"/>
      <c r="J508" s="158"/>
      <c r="K508" s="158"/>
      <c r="L508" s="158"/>
      <c r="M508" s="158"/>
      <c r="N508" s="158"/>
      <c r="O508" s="158"/>
      <c r="P508" s="158"/>
      <c r="Q508" s="158"/>
      <c r="R508" s="158"/>
      <c r="S508" s="158"/>
      <c r="T508" s="158"/>
      <c r="U508" s="158"/>
      <c r="V508" s="158"/>
      <c r="W508" s="158"/>
      <c r="X508" s="158"/>
      <c r="Y508" s="158"/>
      <c r="Z508" s="158"/>
      <c r="AA508" s="158"/>
      <c r="AB508" s="158"/>
      <c r="AC508" s="158"/>
      <c r="AD508" s="158"/>
      <c r="AE508" s="158"/>
      <c r="AF508" s="158"/>
      <c r="AG508" s="158"/>
      <c r="AH508" s="158"/>
      <c r="AI508" s="158"/>
      <c r="AJ508" s="158"/>
      <c r="AK508" s="158"/>
      <c r="AL508" s="158"/>
      <c r="AM508" s="158"/>
      <c r="AN508" s="158"/>
      <c r="AO508" s="158"/>
      <c r="AP508" s="158"/>
      <c r="AQ508" s="158"/>
      <c r="AR508" s="158"/>
      <c r="AS508" s="158"/>
      <c r="AT508" s="158"/>
      <c r="AU508" s="158"/>
      <c r="AV508" s="158"/>
      <c r="AW508" s="158"/>
    </row>
    <row r="509" spans="8:49" ht="12.75">
      <c r="H509" s="158"/>
      <c r="I509" s="158"/>
      <c r="J509" s="158"/>
      <c r="K509" s="158"/>
      <c r="L509" s="158"/>
      <c r="M509" s="158"/>
      <c r="N509" s="158"/>
      <c r="O509" s="158"/>
      <c r="P509" s="158"/>
      <c r="Q509" s="158"/>
      <c r="R509" s="158"/>
      <c r="S509" s="158"/>
      <c r="T509" s="158"/>
      <c r="U509" s="158"/>
      <c r="V509" s="158"/>
      <c r="W509" s="158"/>
      <c r="X509" s="158"/>
      <c r="Y509" s="158"/>
      <c r="Z509" s="158"/>
      <c r="AA509" s="158"/>
      <c r="AB509" s="158"/>
      <c r="AC509" s="158"/>
      <c r="AD509" s="158"/>
      <c r="AE509" s="158"/>
      <c r="AF509" s="158"/>
      <c r="AG509" s="158"/>
      <c r="AH509" s="158"/>
      <c r="AI509" s="158"/>
      <c r="AJ509" s="158"/>
      <c r="AK509" s="158"/>
      <c r="AL509" s="158"/>
      <c r="AM509" s="158"/>
      <c r="AN509" s="158"/>
      <c r="AO509" s="158"/>
      <c r="AP509" s="158"/>
      <c r="AQ509" s="158"/>
      <c r="AR509" s="158"/>
      <c r="AS509" s="158"/>
      <c r="AT509" s="158"/>
      <c r="AU509" s="158"/>
      <c r="AV509" s="158"/>
      <c r="AW509" s="158"/>
    </row>
    <row r="510" spans="8:49" ht="12.75">
      <c r="H510" s="158"/>
      <c r="I510" s="158"/>
      <c r="J510" s="158"/>
      <c r="K510" s="158"/>
      <c r="L510" s="158"/>
      <c r="M510" s="158"/>
      <c r="N510" s="158"/>
      <c r="O510" s="158"/>
      <c r="P510" s="158"/>
      <c r="Q510" s="158"/>
      <c r="R510" s="158"/>
      <c r="S510" s="158"/>
      <c r="T510" s="158"/>
      <c r="U510" s="158"/>
      <c r="V510" s="158"/>
      <c r="W510" s="158"/>
      <c r="X510" s="158"/>
      <c r="Y510" s="158"/>
      <c r="Z510" s="158"/>
      <c r="AA510" s="158"/>
      <c r="AB510" s="158"/>
      <c r="AC510" s="158"/>
      <c r="AD510" s="158"/>
      <c r="AE510" s="158"/>
      <c r="AF510" s="158"/>
      <c r="AG510" s="158"/>
      <c r="AH510" s="158"/>
      <c r="AI510" s="158"/>
      <c r="AJ510" s="158"/>
      <c r="AK510" s="158"/>
      <c r="AL510" s="158"/>
      <c r="AM510" s="158"/>
      <c r="AN510" s="158"/>
      <c r="AO510" s="158"/>
      <c r="AP510" s="158"/>
      <c r="AQ510" s="158"/>
      <c r="AR510" s="158"/>
      <c r="AS510" s="158"/>
      <c r="AT510" s="158"/>
      <c r="AU510" s="158"/>
      <c r="AV510" s="158"/>
      <c r="AW510" s="158"/>
    </row>
    <row r="511" spans="8:49" ht="12.75">
      <c r="H511" s="158"/>
      <c r="I511" s="158"/>
      <c r="J511" s="158"/>
      <c r="K511" s="158"/>
      <c r="L511" s="158"/>
      <c r="M511" s="158"/>
      <c r="N511" s="158"/>
      <c r="O511" s="158"/>
      <c r="P511" s="158"/>
      <c r="Q511" s="158"/>
      <c r="R511" s="158"/>
      <c r="S511" s="158"/>
      <c r="T511" s="158"/>
      <c r="U511" s="158"/>
      <c r="V511" s="158"/>
      <c r="W511" s="158"/>
      <c r="X511" s="158"/>
      <c r="Y511" s="158"/>
      <c r="Z511" s="158"/>
      <c r="AA511" s="158"/>
      <c r="AB511" s="158"/>
      <c r="AC511" s="158"/>
      <c r="AD511" s="158"/>
      <c r="AE511" s="158"/>
      <c r="AF511" s="158"/>
      <c r="AG511" s="158"/>
      <c r="AH511" s="158"/>
      <c r="AI511" s="158"/>
      <c r="AJ511" s="158"/>
      <c r="AK511" s="158"/>
      <c r="AL511" s="158"/>
      <c r="AM511" s="158"/>
      <c r="AN511" s="158"/>
      <c r="AO511" s="158"/>
      <c r="AP511" s="158"/>
      <c r="AQ511" s="158"/>
      <c r="AR511" s="158"/>
      <c r="AS511" s="158"/>
      <c r="AT511" s="158"/>
      <c r="AU511" s="158"/>
      <c r="AV511" s="158"/>
      <c r="AW511" s="158"/>
    </row>
    <row r="512" spans="8:49" ht="12.75">
      <c r="H512" s="158"/>
      <c r="I512" s="158"/>
      <c r="J512" s="158"/>
      <c r="K512" s="158"/>
      <c r="L512" s="158"/>
      <c r="M512" s="158"/>
      <c r="N512" s="158"/>
      <c r="O512" s="158"/>
      <c r="P512" s="158"/>
      <c r="Q512" s="158"/>
      <c r="R512" s="158"/>
      <c r="S512" s="158"/>
      <c r="T512" s="158"/>
      <c r="U512" s="158"/>
      <c r="V512" s="158"/>
      <c r="W512" s="158"/>
      <c r="X512" s="158"/>
      <c r="Y512" s="158"/>
      <c r="Z512" s="158"/>
      <c r="AA512" s="158"/>
      <c r="AB512" s="158"/>
      <c r="AC512" s="158"/>
      <c r="AD512" s="158"/>
      <c r="AE512" s="158"/>
      <c r="AF512" s="158"/>
      <c r="AG512" s="158"/>
      <c r="AH512" s="158"/>
      <c r="AI512" s="158"/>
      <c r="AJ512" s="158"/>
      <c r="AK512" s="158"/>
      <c r="AL512" s="158"/>
      <c r="AM512" s="158"/>
      <c r="AN512" s="158"/>
      <c r="AO512" s="158"/>
      <c r="AP512" s="158"/>
      <c r="AQ512" s="158"/>
      <c r="AR512" s="158"/>
      <c r="AS512" s="158"/>
      <c r="AT512" s="158"/>
      <c r="AU512" s="158"/>
      <c r="AV512" s="158"/>
      <c r="AW512" s="158"/>
    </row>
    <row r="513" spans="8:49" ht="12.75">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c r="AH513" s="158"/>
      <c r="AI513" s="158"/>
      <c r="AJ513" s="158"/>
      <c r="AK513" s="158"/>
      <c r="AL513" s="158"/>
      <c r="AM513" s="158"/>
      <c r="AN513" s="158"/>
      <c r="AO513" s="158"/>
      <c r="AP513" s="158"/>
      <c r="AQ513" s="158"/>
      <c r="AR513" s="158"/>
      <c r="AS513" s="158"/>
      <c r="AT513" s="158"/>
      <c r="AU513" s="158"/>
      <c r="AV513" s="158"/>
      <c r="AW513" s="158"/>
    </row>
    <row r="514" spans="8:49" ht="12.75">
      <c r="H514" s="158"/>
      <c r="I514" s="158"/>
      <c r="J514" s="158"/>
      <c r="K514" s="158"/>
      <c r="L514" s="158"/>
      <c r="M514" s="158"/>
      <c r="N514" s="158"/>
      <c r="O514" s="158"/>
      <c r="P514" s="158"/>
      <c r="Q514" s="158"/>
      <c r="R514" s="158"/>
      <c r="S514" s="158"/>
      <c r="T514" s="158"/>
      <c r="U514" s="158"/>
      <c r="V514" s="158"/>
      <c r="W514" s="158"/>
      <c r="X514" s="158"/>
      <c r="Y514" s="158"/>
      <c r="Z514" s="158"/>
      <c r="AA514" s="158"/>
      <c r="AB514" s="158"/>
      <c r="AC514" s="158"/>
      <c r="AD514" s="158"/>
      <c r="AE514" s="158"/>
      <c r="AF514" s="158"/>
      <c r="AG514" s="158"/>
      <c r="AH514" s="158"/>
      <c r="AI514" s="158"/>
      <c r="AJ514" s="158"/>
      <c r="AK514" s="158"/>
      <c r="AL514" s="158"/>
      <c r="AM514" s="158"/>
      <c r="AN514" s="158"/>
      <c r="AO514" s="158"/>
      <c r="AP514" s="158"/>
      <c r="AQ514" s="158"/>
      <c r="AR514" s="158"/>
      <c r="AS514" s="158"/>
      <c r="AT514" s="158"/>
      <c r="AU514" s="158"/>
      <c r="AV514" s="158"/>
      <c r="AW514" s="158"/>
    </row>
    <row r="515" spans="8:49" ht="12.75">
      <c r="H515" s="158"/>
      <c r="I515" s="158"/>
      <c r="J515" s="158"/>
      <c r="K515" s="158"/>
      <c r="L515" s="158"/>
      <c r="M515" s="158"/>
      <c r="N515" s="158"/>
      <c r="O515" s="158"/>
      <c r="P515" s="158"/>
      <c r="Q515" s="158"/>
      <c r="R515" s="158"/>
      <c r="S515" s="158"/>
      <c r="T515" s="158"/>
      <c r="U515" s="158"/>
      <c r="V515" s="158"/>
      <c r="W515" s="158"/>
      <c r="X515" s="158"/>
      <c r="Y515" s="158"/>
      <c r="Z515" s="158"/>
      <c r="AA515" s="158"/>
      <c r="AB515" s="158"/>
      <c r="AC515" s="158"/>
      <c r="AD515" s="158"/>
      <c r="AE515" s="158"/>
      <c r="AF515" s="158"/>
      <c r="AG515" s="158"/>
      <c r="AH515" s="158"/>
      <c r="AI515" s="158"/>
      <c r="AJ515" s="158"/>
      <c r="AK515" s="158"/>
      <c r="AL515" s="158"/>
      <c r="AM515" s="158"/>
      <c r="AN515" s="158"/>
      <c r="AO515" s="158"/>
      <c r="AP515" s="158"/>
      <c r="AQ515" s="158"/>
      <c r="AR515" s="158"/>
      <c r="AS515" s="158"/>
      <c r="AT515" s="158"/>
      <c r="AU515" s="158"/>
      <c r="AV515" s="158"/>
      <c r="AW515" s="158"/>
    </row>
    <row r="516" spans="8:49" ht="12.75">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row>
    <row r="517" spans="8:49" ht="12.75">
      <c r="H517" s="158"/>
      <c r="I517" s="158"/>
      <c r="J517" s="158"/>
      <c r="K517" s="158"/>
      <c r="L517" s="158"/>
      <c r="M517" s="158"/>
      <c r="N517" s="158"/>
      <c r="O517" s="158"/>
      <c r="P517" s="158"/>
      <c r="Q517" s="158"/>
      <c r="R517" s="158"/>
      <c r="S517" s="158"/>
      <c r="T517" s="158"/>
      <c r="U517" s="158"/>
      <c r="V517" s="158"/>
      <c r="W517" s="158"/>
      <c r="X517" s="158"/>
      <c r="Y517" s="158"/>
      <c r="Z517" s="158"/>
      <c r="AA517" s="158"/>
      <c r="AB517" s="158"/>
      <c r="AC517" s="158"/>
      <c r="AD517" s="158"/>
      <c r="AE517" s="158"/>
      <c r="AF517" s="158"/>
      <c r="AG517" s="158"/>
      <c r="AH517" s="158"/>
      <c r="AI517" s="158"/>
      <c r="AJ517" s="158"/>
      <c r="AK517" s="158"/>
      <c r="AL517" s="158"/>
      <c r="AM517" s="158"/>
      <c r="AN517" s="158"/>
      <c r="AO517" s="158"/>
      <c r="AP517" s="158"/>
      <c r="AQ517" s="158"/>
      <c r="AR517" s="158"/>
      <c r="AS517" s="158"/>
      <c r="AT517" s="158"/>
      <c r="AU517" s="158"/>
      <c r="AV517" s="158"/>
      <c r="AW517" s="158"/>
    </row>
    <row r="518" spans="8:49" ht="12.75">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c r="AI518" s="158"/>
      <c r="AJ518" s="158"/>
      <c r="AK518" s="158"/>
      <c r="AL518" s="158"/>
      <c r="AM518" s="158"/>
      <c r="AN518" s="158"/>
      <c r="AO518" s="158"/>
      <c r="AP518" s="158"/>
      <c r="AQ518" s="158"/>
      <c r="AR518" s="158"/>
      <c r="AS518" s="158"/>
      <c r="AT518" s="158"/>
      <c r="AU518" s="158"/>
      <c r="AV518" s="158"/>
      <c r="AW518" s="158"/>
    </row>
    <row r="519" spans="8:49" ht="12.75">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c r="AD519" s="158"/>
      <c r="AE519" s="158"/>
      <c r="AF519" s="158"/>
      <c r="AG519" s="158"/>
      <c r="AH519" s="158"/>
      <c r="AI519" s="158"/>
      <c r="AJ519" s="158"/>
      <c r="AK519" s="158"/>
      <c r="AL519" s="158"/>
      <c r="AM519" s="158"/>
      <c r="AN519" s="158"/>
      <c r="AO519" s="158"/>
      <c r="AP519" s="158"/>
      <c r="AQ519" s="158"/>
      <c r="AR519" s="158"/>
      <c r="AS519" s="158"/>
      <c r="AT519" s="158"/>
      <c r="AU519" s="158"/>
      <c r="AV519" s="158"/>
      <c r="AW519" s="158"/>
    </row>
    <row r="520" spans="8:49" ht="12.75">
      <c r="H520" s="158"/>
      <c r="I520" s="158"/>
      <c r="J520" s="158"/>
      <c r="K520" s="158"/>
      <c r="L520" s="158"/>
      <c r="M520" s="158"/>
      <c r="N520" s="158"/>
      <c r="O520" s="158"/>
      <c r="P520" s="158"/>
      <c r="Q520" s="158"/>
      <c r="R520" s="158"/>
      <c r="S520" s="158"/>
      <c r="T520" s="158"/>
      <c r="U520" s="158"/>
      <c r="V520" s="158"/>
      <c r="W520" s="158"/>
      <c r="X520" s="158"/>
      <c r="Y520" s="158"/>
      <c r="Z520" s="158"/>
      <c r="AA520" s="158"/>
      <c r="AB520" s="158"/>
      <c r="AC520" s="158"/>
      <c r="AD520" s="158"/>
      <c r="AE520" s="158"/>
      <c r="AF520" s="158"/>
      <c r="AG520" s="158"/>
      <c r="AH520" s="158"/>
      <c r="AI520" s="158"/>
      <c r="AJ520" s="158"/>
      <c r="AK520" s="158"/>
      <c r="AL520" s="158"/>
      <c r="AM520" s="158"/>
      <c r="AN520" s="158"/>
      <c r="AO520" s="158"/>
      <c r="AP520" s="158"/>
      <c r="AQ520" s="158"/>
      <c r="AR520" s="158"/>
      <c r="AS520" s="158"/>
      <c r="AT520" s="158"/>
      <c r="AU520" s="158"/>
      <c r="AV520" s="158"/>
      <c r="AW520" s="158"/>
    </row>
    <row r="521" spans="8:49" ht="12.75">
      <c r="H521" s="158"/>
      <c r="I521" s="158"/>
      <c r="J521" s="158"/>
      <c r="K521" s="158"/>
      <c r="L521" s="158"/>
      <c r="M521" s="158"/>
      <c r="N521" s="158"/>
      <c r="O521" s="158"/>
      <c r="P521" s="158"/>
      <c r="Q521" s="158"/>
      <c r="R521" s="158"/>
      <c r="S521" s="158"/>
      <c r="T521" s="158"/>
      <c r="U521" s="158"/>
      <c r="V521" s="158"/>
      <c r="W521" s="158"/>
      <c r="X521" s="158"/>
      <c r="Y521" s="158"/>
      <c r="Z521" s="158"/>
      <c r="AA521" s="158"/>
      <c r="AB521" s="158"/>
      <c r="AC521" s="158"/>
      <c r="AD521" s="158"/>
      <c r="AE521" s="158"/>
      <c r="AF521" s="158"/>
      <c r="AG521" s="158"/>
      <c r="AH521" s="158"/>
      <c r="AI521" s="158"/>
      <c r="AJ521" s="158"/>
      <c r="AK521" s="158"/>
      <c r="AL521" s="158"/>
      <c r="AM521" s="158"/>
      <c r="AN521" s="158"/>
      <c r="AO521" s="158"/>
      <c r="AP521" s="158"/>
      <c r="AQ521" s="158"/>
      <c r="AR521" s="158"/>
      <c r="AS521" s="158"/>
      <c r="AT521" s="158"/>
      <c r="AU521" s="158"/>
      <c r="AV521" s="158"/>
      <c r="AW521" s="158"/>
    </row>
    <row r="522" spans="8:49" ht="12.75">
      <c r="H522" s="158"/>
      <c r="I522" s="158"/>
      <c r="J522" s="158"/>
      <c r="K522" s="158"/>
      <c r="L522" s="158"/>
      <c r="M522" s="158"/>
      <c r="N522" s="158"/>
      <c r="O522" s="158"/>
      <c r="P522" s="158"/>
      <c r="Q522" s="158"/>
      <c r="R522" s="158"/>
      <c r="S522" s="158"/>
      <c r="T522" s="158"/>
      <c r="U522" s="158"/>
      <c r="V522" s="158"/>
      <c r="W522" s="158"/>
      <c r="X522" s="158"/>
      <c r="Y522" s="158"/>
      <c r="Z522" s="158"/>
      <c r="AA522" s="158"/>
      <c r="AB522" s="158"/>
      <c r="AC522" s="158"/>
      <c r="AD522" s="158"/>
      <c r="AE522" s="158"/>
      <c r="AF522" s="158"/>
      <c r="AG522" s="158"/>
      <c r="AH522" s="158"/>
      <c r="AI522" s="158"/>
      <c r="AJ522" s="158"/>
      <c r="AK522" s="158"/>
      <c r="AL522" s="158"/>
      <c r="AM522" s="158"/>
      <c r="AN522" s="158"/>
      <c r="AO522" s="158"/>
      <c r="AP522" s="158"/>
      <c r="AQ522" s="158"/>
      <c r="AR522" s="158"/>
      <c r="AS522" s="158"/>
      <c r="AT522" s="158"/>
      <c r="AU522" s="158"/>
      <c r="AV522" s="158"/>
      <c r="AW522" s="158"/>
    </row>
    <row r="523" spans="8:49" ht="12.75">
      <c r="H523" s="158"/>
      <c r="I523" s="158"/>
      <c r="J523" s="158"/>
      <c r="K523" s="158"/>
      <c r="L523" s="158"/>
      <c r="M523" s="158"/>
      <c r="N523" s="158"/>
      <c r="O523" s="158"/>
      <c r="P523" s="158"/>
      <c r="Q523" s="158"/>
      <c r="R523" s="158"/>
      <c r="S523" s="158"/>
      <c r="T523" s="158"/>
      <c r="U523" s="158"/>
      <c r="V523" s="158"/>
      <c r="W523" s="158"/>
      <c r="X523" s="158"/>
      <c r="Y523" s="158"/>
      <c r="Z523" s="158"/>
      <c r="AA523" s="158"/>
      <c r="AB523" s="158"/>
      <c r="AC523" s="158"/>
      <c r="AD523" s="158"/>
      <c r="AE523" s="158"/>
      <c r="AF523" s="158"/>
      <c r="AG523" s="158"/>
      <c r="AH523" s="158"/>
      <c r="AI523" s="158"/>
      <c r="AJ523" s="158"/>
      <c r="AK523" s="158"/>
      <c r="AL523" s="158"/>
      <c r="AM523" s="158"/>
      <c r="AN523" s="158"/>
      <c r="AO523" s="158"/>
      <c r="AP523" s="158"/>
      <c r="AQ523" s="158"/>
      <c r="AR523" s="158"/>
      <c r="AS523" s="158"/>
      <c r="AT523" s="158"/>
      <c r="AU523" s="158"/>
      <c r="AV523" s="158"/>
      <c r="AW523" s="158"/>
    </row>
    <row r="524" spans="8:49" ht="12.75">
      <c r="H524" s="158"/>
      <c r="I524" s="158"/>
      <c r="J524" s="158"/>
      <c r="K524" s="158"/>
      <c r="L524" s="158"/>
      <c r="M524" s="158"/>
      <c r="N524" s="158"/>
      <c r="O524" s="158"/>
      <c r="P524" s="158"/>
      <c r="Q524" s="158"/>
      <c r="R524" s="158"/>
      <c r="S524" s="158"/>
      <c r="T524" s="158"/>
      <c r="U524" s="158"/>
      <c r="V524" s="158"/>
      <c r="W524" s="158"/>
      <c r="X524" s="158"/>
      <c r="Y524" s="158"/>
      <c r="Z524" s="158"/>
      <c r="AA524" s="158"/>
      <c r="AB524" s="158"/>
      <c r="AC524" s="158"/>
      <c r="AD524" s="158"/>
      <c r="AE524" s="158"/>
      <c r="AF524" s="158"/>
      <c r="AG524" s="158"/>
      <c r="AH524" s="158"/>
      <c r="AI524" s="158"/>
      <c r="AJ524" s="158"/>
      <c r="AK524" s="158"/>
      <c r="AL524" s="158"/>
      <c r="AM524" s="158"/>
      <c r="AN524" s="158"/>
      <c r="AO524" s="158"/>
      <c r="AP524" s="158"/>
      <c r="AQ524" s="158"/>
      <c r="AR524" s="158"/>
      <c r="AS524" s="158"/>
      <c r="AT524" s="158"/>
      <c r="AU524" s="158"/>
      <c r="AV524" s="158"/>
      <c r="AW524" s="158"/>
    </row>
    <row r="525" spans="8:49" ht="12.75">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c r="AH525" s="158"/>
      <c r="AI525" s="158"/>
      <c r="AJ525" s="158"/>
      <c r="AK525" s="158"/>
      <c r="AL525" s="158"/>
      <c r="AM525" s="158"/>
      <c r="AN525" s="158"/>
      <c r="AO525" s="158"/>
      <c r="AP525" s="158"/>
      <c r="AQ525" s="158"/>
      <c r="AR525" s="158"/>
      <c r="AS525" s="158"/>
      <c r="AT525" s="158"/>
      <c r="AU525" s="158"/>
      <c r="AV525" s="158"/>
      <c r="AW525" s="158"/>
    </row>
    <row r="526" spans="8:49" ht="12.75">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c r="AH526" s="158"/>
      <c r="AI526" s="158"/>
      <c r="AJ526" s="158"/>
      <c r="AK526" s="158"/>
      <c r="AL526" s="158"/>
      <c r="AM526" s="158"/>
      <c r="AN526" s="158"/>
      <c r="AO526" s="158"/>
      <c r="AP526" s="158"/>
      <c r="AQ526" s="158"/>
      <c r="AR526" s="158"/>
      <c r="AS526" s="158"/>
      <c r="AT526" s="158"/>
      <c r="AU526" s="158"/>
      <c r="AV526" s="158"/>
      <c r="AW526" s="158"/>
    </row>
    <row r="527" spans="8:49" ht="12.75">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c r="AH527" s="158"/>
      <c r="AI527" s="158"/>
      <c r="AJ527" s="158"/>
      <c r="AK527" s="158"/>
      <c r="AL527" s="158"/>
      <c r="AM527" s="158"/>
      <c r="AN527" s="158"/>
      <c r="AO527" s="158"/>
      <c r="AP527" s="158"/>
      <c r="AQ527" s="158"/>
      <c r="AR527" s="158"/>
      <c r="AS527" s="158"/>
      <c r="AT527" s="158"/>
      <c r="AU527" s="158"/>
      <c r="AV527" s="158"/>
      <c r="AW527" s="158"/>
    </row>
    <row r="528" spans="8:49" ht="12.75">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c r="AH528" s="158"/>
      <c r="AI528" s="158"/>
      <c r="AJ528" s="158"/>
      <c r="AK528" s="158"/>
      <c r="AL528" s="158"/>
      <c r="AM528" s="158"/>
      <c r="AN528" s="158"/>
      <c r="AO528" s="158"/>
      <c r="AP528" s="158"/>
      <c r="AQ528" s="158"/>
      <c r="AR528" s="158"/>
      <c r="AS528" s="158"/>
      <c r="AT528" s="158"/>
      <c r="AU528" s="158"/>
      <c r="AV528" s="158"/>
      <c r="AW528" s="158"/>
    </row>
    <row r="529" spans="8:49" ht="12.75">
      <c r="H529" s="158"/>
      <c r="I529" s="158"/>
      <c r="J529" s="158"/>
      <c r="K529" s="158"/>
      <c r="L529" s="158"/>
      <c r="M529" s="158"/>
      <c r="N529" s="158"/>
      <c r="O529" s="158"/>
      <c r="P529" s="158"/>
      <c r="Q529" s="158"/>
      <c r="R529" s="158"/>
      <c r="S529" s="158"/>
      <c r="T529" s="158"/>
      <c r="U529" s="158"/>
      <c r="V529" s="158"/>
      <c r="W529" s="158"/>
      <c r="X529" s="158"/>
      <c r="Y529" s="158"/>
      <c r="Z529" s="158"/>
      <c r="AA529" s="158"/>
      <c r="AB529" s="158"/>
      <c r="AC529" s="158"/>
      <c r="AD529" s="158"/>
      <c r="AE529" s="158"/>
      <c r="AF529" s="158"/>
      <c r="AG529" s="158"/>
      <c r="AH529" s="158"/>
      <c r="AI529" s="158"/>
      <c r="AJ529" s="158"/>
      <c r="AK529" s="158"/>
      <c r="AL529" s="158"/>
      <c r="AM529" s="158"/>
      <c r="AN529" s="158"/>
      <c r="AO529" s="158"/>
      <c r="AP529" s="158"/>
      <c r="AQ529" s="158"/>
      <c r="AR529" s="158"/>
      <c r="AS529" s="158"/>
      <c r="AT529" s="158"/>
      <c r="AU529" s="158"/>
      <c r="AV529" s="158"/>
      <c r="AW529" s="158"/>
    </row>
    <row r="530" spans="8:49" ht="12.75">
      <c r="H530" s="158"/>
      <c r="I530" s="158"/>
      <c r="J530" s="158"/>
      <c r="K530" s="158"/>
      <c r="L530" s="158"/>
      <c r="M530" s="158"/>
      <c r="N530" s="158"/>
      <c r="O530" s="158"/>
      <c r="P530" s="158"/>
      <c r="Q530" s="158"/>
      <c r="R530" s="158"/>
      <c r="S530" s="158"/>
      <c r="T530" s="158"/>
      <c r="U530" s="158"/>
      <c r="V530" s="158"/>
      <c r="W530" s="158"/>
      <c r="X530" s="158"/>
      <c r="Y530" s="158"/>
      <c r="Z530" s="158"/>
      <c r="AA530" s="158"/>
      <c r="AB530" s="158"/>
      <c r="AC530" s="158"/>
      <c r="AD530" s="158"/>
      <c r="AE530" s="158"/>
      <c r="AF530" s="158"/>
      <c r="AG530" s="158"/>
      <c r="AH530" s="158"/>
      <c r="AI530" s="158"/>
      <c r="AJ530" s="158"/>
      <c r="AK530" s="158"/>
      <c r="AL530" s="158"/>
      <c r="AM530" s="158"/>
      <c r="AN530" s="158"/>
      <c r="AO530" s="158"/>
      <c r="AP530" s="158"/>
      <c r="AQ530" s="158"/>
      <c r="AR530" s="158"/>
      <c r="AS530" s="158"/>
      <c r="AT530" s="158"/>
      <c r="AU530" s="158"/>
      <c r="AV530" s="158"/>
      <c r="AW530" s="158"/>
    </row>
    <row r="531" spans="8:49" ht="12.75">
      <c r="H531" s="158"/>
      <c r="I531" s="158"/>
      <c r="J531" s="158"/>
      <c r="K531" s="158"/>
      <c r="L531" s="158"/>
      <c r="M531" s="158"/>
      <c r="N531" s="158"/>
      <c r="O531" s="158"/>
      <c r="P531" s="158"/>
      <c r="Q531" s="158"/>
      <c r="R531" s="158"/>
      <c r="S531" s="158"/>
      <c r="T531" s="158"/>
      <c r="U531" s="158"/>
      <c r="V531" s="158"/>
      <c r="W531" s="158"/>
      <c r="X531" s="158"/>
      <c r="Y531" s="158"/>
      <c r="Z531" s="158"/>
      <c r="AA531" s="158"/>
      <c r="AB531" s="158"/>
      <c r="AC531" s="158"/>
      <c r="AD531" s="158"/>
      <c r="AE531" s="158"/>
      <c r="AF531" s="158"/>
      <c r="AG531" s="158"/>
      <c r="AH531" s="158"/>
      <c r="AI531" s="158"/>
      <c r="AJ531" s="158"/>
      <c r="AK531" s="158"/>
      <c r="AL531" s="158"/>
      <c r="AM531" s="158"/>
      <c r="AN531" s="158"/>
      <c r="AO531" s="158"/>
      <c r="AP531" s="158"/>
      <c r="AQ531" s="158"/>
      <c r="AR531" s="158"/>
      <c r="AS531" s="158"/>
      <c r="AT531" s="158"/>
      <c r="AU531" s="158"/>
      <c r="AV531" s="158"/>
      <c r="AW531" s="158"/>
    </row>
    <row r="532" spans="8:49" ht="12.75">
      <c r="H532" s="158"/>
      <c r="I532" s="158"/>
      <c r="J532" s="158"/>
      <c r="K532" s="158"/>
      <c r="L532" s="158"/>
      <c r="M532" s="158"/>
      <c r="N532" s="158"/>
      <c r="O532" s="158"/>
      <c r="P532" s="158"/>
      <c r="Q532" s="158"/>
      <c r="R532" s="158"/>
      <c r="S532" s="158"/>
      <c r="T532" s="158"/>
      <c r="U532" s="158"/>
      <c r="V532" s="158"/>
      <c r="W532" s="158"/>
      <c r="X532" s="158"/>
      <c r="Y532" s="158"/>
      <c r="Z532" s="158"/>
      <c r="AA532" s="158"/>
      <c r="AB532" s="158"/>
      <c r="AC532" s="158"/>
      <c r="AD532" s="158"/>
      <c r="AE532" s="158"/>
      <c r="AF532" s="158"/>
      <c r="AG532" s="158"/>
      <c r="AH532" s="158"/>
      <c r="AI532" s="158"/>
      <c r="AJ532" s="158"/>
      <c r="AK532" s="158"/>
      <c r="AL532" s="158"/>
      <c r="AM532" s="158"/>
      <c r="AN532" s="158"/>
      <c r="AO532" s="158"/>
      <c r="AP532" s="158"/>
      <c r="AQ532" s="158"/>
      <c r="AR532" s="158"/>
      <c r="AS532" s="158"/>
      <c r="AT532" s="158"/>
      <c r="AU532" s="158"/>
      <c r="AV532" s="158"/>
      <c r="AW532" s="158"/>
    </row>
    <row r="533" spans="8:49" ht="12.75">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c r="AH533" s="158"/>
      <c r="AI533" s="158"/>
      <c r="AJ533" s="158"/>
      <c r="AK533" s="158"/>
      <c r="AL533" s="158"/>
      <c r="AM533" s="158"/>
      <c r="AN533" s="158"/>
      <c r="AO533" s="158"/>
      <c r="AP533" s="158"/>
      <c r="AQ533" s="158"/>
      <c r="AR533" s="158"/>
      <c r="AS533" s="158"/>
      <c r="AT533" s="158"/>
      <c r="AU533" s="158"/>
      <c r="AV533" s="158"/>
      <c r="AW533" s="158"/>
    </row>
    <row r="534" spans="8:49" ht="12.75">
      <c r="H534" s="158"/>
      <c r="I534" s="158"/>
      <c r="J534" s="158"/>
      <c r="K534" s="158"/>
      <c r="L534" s="158"/>
      <c r="M534" s="158"/>
      <c r="N534" s="158"/>
      <c r="O534" s="158"/>
      <c r="P534" s="158"/>
      <c r="Q534" s="158"/>
      <c r="R534" s="158"/>
      <c r="S534" s="158"/>
      <c r="T534" s="158"/>
      <c r="U534" s="158"/>
      <c r="V534" s="158"/>
      <c r="W534" s="158"/>
      <c r="X534" s="158"/>
      <c r="Y534" s="158"/>
      <c r="Z534" s="158"/>
      <c r="AA534" s="158"/>
      <c r="AB534" s="158"/>
      <c r="AC534" s="158"/>
      <c r="AD534" s="158"/>
      <c r="AE534" s="158"/>
      <c r="AF534" s="158"/>
      <c r="AG534" s="158"/>
      <c r="AH534" s="158"/>
      <c r="AI534" s="158"/>
      <c r="AJ534" s="158"/>
      <c r="AK534" s="158"/>
      <c r="AL534" s="158"/>
      <c r="AM534" s="158"/>
      <c r="AN534" s="158"/>
      <c r="AO534" s="158"/>
      <c r="AP534" s="158"/>
      <c r="AQ534" s="158"/>
      <c r="AR534" s="158"/>
      <c r="AS534" s="158"/>
      <c r="AT534" s="158"/>
      <c r="AU534" s="158"/>
      <c r="AV534" s="158"/>
      <c r="AW534" s="158"/>
    </row>
    <row r="535" spans="8:49" ht="12.75">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row>
    <row r="536" spans="8:49" ht="12.75">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row>
    <row r="537" spans="8:49" ht="12.75">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row>
    <row r="538" spans="8:49" ht="12.75">
      <c r="H538" s="158"/>
      <c r="I538" s="158"/>
      <c r="J538" s="158"/>
      <c r="K538" s="158"/>
      <c r="L538" s="158"/>
      <c r="M538" s="158"/>
      <c r="N538" s="158"/>
      <c r="O538" s="158"/>
      <c r="P538" s="158"/>
      <c r="Q538" s="158"/>
      <c r="R538" s="158"/>
      <c r="S538" s="158"/>
      <c r="T538" s="158"/>
      <c r="U538" s="158"/>
      <c r="V538" s="158"/>
      <c r="W538" s="158"/>
      <c r="X538" s="158"/>
      <c r="Y538" s="158"/>
      <c r="Z538" s="158"/>
      <c r="AA538" s="158"/>
      <c r="AB538" s="158"/>
      <c r="AC538" s="158"/>
      <c r="AD538" s="158"/>
      <c r="AE538" s="158"/>
      <c r="AF538" s="158"/>
      <c r="AG538" s="158"/>
      <c r="AH538" s="158"/>
      <c r="AI538" s="158"/>
      <c r="AJ538" s="158"/>
      <c r="AK538" s="158"/>
      <c r="AL538" s="158"/>
      <c r="AM538" s="158"/>
      <c r="AN538" s="158"/>
      <c r="AO538" s="158"/>
      <c r="AP538" s="158"/>
      <c r="AQ538" s="158"/>
      <c r="AR538" s="158"/>
      <c r="AS538" s="158"/>
      <c r="AT538" s="158"/>
      <c r="AU538" s="158"/>
      <c r="AV538" s="158"/>
      <c r="AW538" s="158"/>
    </row>
    <row r="539" spans="8:49" ht="12.75">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c r="AH539" s="158"/>
      <c r="AI539" s="158"/>
      <c r="AJ539" s="158"/>
      <c r="AK539" s="158"/>
      <c r="AL539" s="158"/>
      <c r="AM539" s="158"/>
      <c r="AN539" s="158"/>
      <c r="AO539" s="158"/>
      <c r="AP539" s="158"/>
      <c r="AQ539" s="158"/>
      <c r="AR539" s="158"/>
      <c r="AS539" s="158"/>
      <c r="AT539" s="158"/>
      <c r="AU539" s="158"/>
      <c r="AV539" s="158"/>
      <c r="AW539" s="158"/>
    </row>
    <row r="540" spans="8:49" ht="12.75">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c r="AI540" s="158"/>
      <c r="AJ540" s="158"/>
      <c r="AK540" s="158"/>
      <c r="AL540" s="158"/>
      <c r="AM540" s="158"/>
      <c r="AN540" s="158"/>
      <c r="AO540" s="158"/>
      <c r="AP540" s="158"/>
      <c r="AQ540" s="158"/>
      <c r="AR540" s="158"/>
      <c r="AS540" s="158"/>
      <c r="AT540" s="158"/>
      <c r="AU540" s="158"/>
      <c r="AV540" s="158"/>
      <c r="AW540" s="158"/>
    </row>
    <row r="541" spans="8:49" ht="12.75">
      <c r="H541" s="158"/>
      <c r="I541" s="158"/>
      <c r="J541" s="158"/>
      <c r="K541" s="158"/>
      <c r="L541" s="158"/>
      <c r="M541" s="158"/>
      <c r="N541" s="158"/>
      <c r="O541" s="158"/>
      <c r="P541" s="158"/>
      <c r="Q541" s="158"/>
      <c r="R541" s="158"/>
      <c r="S541" s="158"/>
      <c r="T541" s="158"/>
      <c r="U541" s="158"/>
      <c r="V541" s="158"/>
      <c r="W541" s="158"/>
      <c r="X541" s="158"/>
      <c r="Y541" s="158"/>
      <c r="Z541" s="158"/>
      <c r="AA541" s="158"/>
      <c r="AB541" s="158"/>
      <c r="AC541" s="158"/>
      <c r="AD541" s="158"/>
      <c r="AE541" s="158"/>
      <c r="AF541" s="158"/>
      <c r="AG541" s="158"/>
      <c r="AH541" s="158"/>
      <c r="AI541" s="158"/>
      <c r="AJ541" s="158"/>
      <c r="AK541" s="158"/>
      <c r="AL541" s="158"/>
      <c r="AM541" s="158"/>
      <c r="AN541" s="158"/>
      <c r="AO541" s="158"/>
      <c r="AP541" s="158"/>
      <c r="AQ541" s="158"/>
      <c r="AR541" s="158"/>
      <c r="AS541" s="158"/>
      <c r="AT541" s="158"/>
      <c r="AU541" s="158"/>
      <c r="AV541" s="158"/>
      <c r="AW541" s="158"/>
    </row>
    <row r="542" spans="8:49" ht="12.75">
      <c r="H542" s="158"/>
      <c r="I542" s="158"/>
      <c r="J542" s="158"/>
      <c r="K542" s="158"/>
      <c r="L542" s="158"/>
      <c r="M542" s="158"/>
      <c r="N542" s="158"/>
      <c r="O542" s="158"/>
      <c r="P542" s="158"/>
      <c r="Q542" s="158"/>
      <c r="R542" s="158"/>
      <c r="S542" s="158"/>
      <c r="T542" s="158"/>
      <c r="U542" s="158"/>
      <c r="V542" s="158"/>
      <c r="W542" s="158"/>
      <c r="X542" s="158"/>
      <c r="Y542" s="158"/>
      <c r="Z542" s="158"/>
      <c r="AA542" s="158"/>
      <c r="AB542" s="158"/>
      <c r="AC542" s="158"/>
      <c r="AD542" s="158"/>
      <c r="AE542" s="158"/>
      <c r="AF542" s="158"/>
      <c r="AG542" s="158"/>
      <c r="AH542" s="158"/>
      <c r="AI542" s="158"/>
      <c r="AJ542" s="158"/>
      <c r="AK542" s="158"/>
      <c r="AL542" s="158"/>
      <c r="AM542" s="158"/>
      <c r="AN542" s="158"/>
      <c r="AO542" s="158"/>
      <c r="AP542" s="158"/>
      <c r="AQ542" s="158"/>
      <c r="AR542" s="158"/>
      <c r="AS542" s="158"/>
      <c r="AT542" s="158"/>
      <c r="AU542" s="158"/>
      <c r="AV542" s="158"/>
      <c r="AW542" s="158"/>
    </row>
    <row r="543" spans="8:49" ht="12.75">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c r="AH543" s="158"/>
      <c r="AI543" s="158"/>
      <c r="AJ543" s="158"/>
      <c r="AK543" s="158"/>
      <c r="AL543" s="158"/>
      <c r="AM543" s="158"/>
      <c r="AN543" s="158"/>
      <c r="AO543" s="158"/>
      <c r="AP543" s="158"/>
      <c r="AQ543" s="158"/>
      <c r="AR543" s="158"/>
      <c r="AS543" s="158"/>
      <c r="AT543" s="158"/>
      <c r="AU543" s="158"/>
      <c r="AV543" s="158"/>
      <c r="AW543" s="158"/>
    </row>
    <row r="544" spans="8:49" ht="12.75">
      <c r="H544" s="158"/>
      <c r="I544" s="158"/>
      <c r="J544" s="158"/>
      <c r="K544" s="158"/>
      <c r="L544" s="158"/>
      <c r="M544" s="158"/>
      <c r="N544" s="158"/>
      <c r="O544" s="158"/>
      <c r="P544" s="158"/>
      <c r="Q544" s="158"/>
      <c r="R544" s="158"/>
      <c r="S544" s="158"/>
      <c r="T544" s="158"/>
      <c r="U544" s="158"/>
      <c r="V544" s="158"/>
      <c r="W544" s="158"/>
      <c r="X544" s="158"/>
      <c r="Y544" s="158"/>
      <c r="Z544" s="158"/>
      <c r="AA544" s="158"/>
      <c r="AB544" s="158"/>
      <c r="AC544" s="158"/>
      <c r="AD544" s="158"/>
      <c r="AE544" s="158"/>
      <c r="AF544" s="158"/>
      <c r="AG544" s="158"/>
      <c r="AH544" s="158"/>
      <c r="AI544" s="158"/>
      <c r="AJ544" s="158"/>
      <c r="AK544" s="158"/>
      <c r="AL544" s="158"/>
      <c r="AM544" s="158"/>
      <c r="AN544" s="158"/>
      <c r="AO544" s="158"/>
      <c r="AP544" s="158"/>
      <c r="AQ544" s="158"/>
      <c r="AR544" s="158"/>
      <c r="AS544" s="158"/>
      <c r="AT544" s="158"/>
      <c r="AU544" s="158"/>
      <c r="AV544" s="158"/>
      <c r="AW544" s="158"/>
    </row>
    <row r="545" spans="8:49" ht="12.75">
      <c r="H545" s="158"/>
      <c r="I545" s="158"/>
      <c r="J545" s="158"/>
      <c r="K545" s="158"/>
      <c r="L545" s="158"/>
      <c r="M545" s="158"/>
      <c r="N545" s="158"/>
      <c r="O545" s="158"/>
      <c r="P545" s="158"/>
      <c r="Q545" s="158"/>
      <c r="R545" s="158"/>
      <c r="S545" s="158"/>
      <c r="T545" s="158"/>
      <c r="U545" s="158"/>
      <c r="V545" s="158"/>
      <c r="W545" s="158"/>
      <c r="X545" s="158"/>
      <c r="Y545" s="158"/>
      <c r="Z545" s="158"/>
      <c r="AA545" s="158"/>
      <c r="AB545" s="158"/>
      <c r="AC545" s="158"/>
      <c r="AD545" s="158"/>
      <c r="AE545" s="158"/>
      <c r="AF545" s="158"/>
      <c r="AG545" s="158"/>
      <c r="AH545" s="158"/>
      <c r="AI545" s="158"/>
      <c r="AJ545" s="158"/>
      <c r="AK545" s="158"/>
      <c r="AL545" s="158"/>
      <c r="AM545" s="158"/>
      <c r="AN545" s="158"/>
      <c r="AO545" s="158"/>
      <c r="AP545" s="158"/>
      <c r="AQ545" s="158"/>
      <c r="AR545" s="158"/>
      <c r="AS545" s="158"/>
      <c r="AT545" s="158"/>
      <c r="AU545" s="158"/>
      <c r="AV545" s="158"/>
      <c r="AW545" s="158"/>
    </row>
    <row r="546" spans="8:49" ht="12.75">
      <c r="H546" s="158"/>
      <c r="I546" s="158"/>
      <c r="J546" s="158"/>
      <c r="K546" s="158"/>
      <c r="L546" s="158"/>
      <c r="M546" s="158"/>
      <c r="N546" s="158"/>
      <c r="O546" s="158"/>
      <c r="P546" s="158"/>
      <c r="Q546" s="158"/>
      <c r="R546" s="158"/>
      <c r="S546" s="158"/>
      <c r="T546" s="158"/>
      <c r="U546" s="158"/>
      <c r="V546" s="158"/>
      <c r="W546" s="158"/>
      <c r="X546" s="158"/>
      <c r="Y546" s="158"/>
      <c r="Z546" s="158"/>
      <c r="AA546" s="158"/>
      <c r="AB546" s="158"/>
      <c r="AC546" s="158"/>
      <c r="AD546" s="158"/>
      <c r="AE546" s="158"/>
      <c r="AF546" s="158"/>
      <c r="AG546" s="158"/>
      <c r="AH546" s="158"/>
      <c r="AI546" s="158"/>
      <c r="AJ546" s="158"/>
      <c r="AK546" s="158"/>
      <c r="AL546" s="158"/>
      <c r="AM546" s="158"/>
      <c r="AN546" s="158"/>
      <c r="AO546" s="158"/>
      <c r="AP546" s="158"/>
      <c r="AQ546" s="158"/>
      <c r="AR546" s="158"/>
      <c r="AS546" s="158"/>
      <c r="AT546" s="158"/>
      <c r="AU546" s="158"/>
      <c r="AV546" s="158"/>
      <c r="AW546" s="158"/>
    </row>
    <row r="547" spans="8:49" ht="12.75">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c r="AH547" s="158"/>
      <c r="AI547" s="158"/>
      <c r="AJ547" s="158"/>
      <c r="AK547" s="158"/>
      <c r="AL547" s="158"/>
      <c r="AM547" s="158"/>
      <c r="AN547" s="158"/>
      <c r="AO547" s="158"/>
      <c r="AP547" s="158"/>
      <c r="AQ547" s="158"/>
      <c r="AR547" s="158"/>
      <c r="AS547" s="158"/>
      <c r="AT547" s="158"/>
      <c r="AU547" s="158"/>
      <c r="AV547" s="158"/>
      <c r="AW547" s="158"/>
    </row>
    <row r="548" spans="8:49" ht="12.75">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c r="AH548" s="158"/>
      <c r="AI548" s="158"/>
      <c r="AJ548" s="158"/>
      <c r="AK548" s="158"/>
      <c r="AL548" s="158"/>
      <c r="AM548" s="158"/>
      <c r="AN548" s="158"/>
      <c r="AO548" s="158"/>
      <c r="AP548" s="158"/>
      <c r="AQ548" s="158"/>
      <c r="AR548" s="158"/>
      <c r="AS548" s="158"/>
      <c r="AT548" s="158"/>
      <c r="AU548" s="158"/>
      <c r="AV548" s="158"/>
      <c r="AW548" s="158"/>
    </row>
    <row r="549" spans="8:49" ht="12.75">
      <c r="H549" s="158"/>
      <c r="I549" s="158"/>
      <c r="J549" s="158"/>
      <c r="K549" s="158"/>
      <c r="L549" s="158"/>
      <c r="M549" s="158"/>
      <c r="N549" s="158"/>
      <c r="O549" s="158"/>
      <c r="P549" s="158"/>
      <c r="Q549" s="158"/>
      <c r="R549" s="158"/>
      <c r="S549" s="158"/>
      <c r="T549" s="158"/>
      <c r="U549" s="158"/>
      <c r="V549" s="158"/>
      <c r="W549" s="158"/>
      <c r="X549" s="158"/>
      <c r="Y549" s="158"/>
      <c r="Z549" s="158"/>
      <c r="AA549" s="158"/>
      <c r="AB549" s="158"/>
      <c r="AC549" s="158"/>
      <c r="AD549" s="158"/>
      <c r="AE549" s="158"/>
      <c r="AF549" s="158"/>
      <c r="AG549" s="158"/>
      <c r="AH549" s="158"/>
      <c r="AI549" s="158"/>
      <c r="AJ549" s="158"/>
      <c r="AK549" s="158"/>
      <c r="AL549" s="158"/>
      <c r="AM549" s="158"/>
      <c r="AN549" s="158"/>
      <c r="AO549" s="158"/>
      <c r="AP549" s="158"/>
      <c r="AQ549" s="158"/>
      <c r="AR549" s="158"/>
      <c r="AS549" s="158"/>
      <c r="AT549" s="158"/>
      <c r="AU549" s="158"/>
      <c r="AV549" s="158"/>
      <c r="AW549" s="158"/>
    </row>
    <row r="550" spans="8:49" ht="12.75">
      <c r="H550" s="158"/>
      <c r="I550" s="158"/>
      <c r="J550" s="158"/>
      <c r="K550" s="158"/>
      <c r="L550" s="158"/>
      <c r="M550" s="158"/>
      <c r="N550" s="158"/>
      <c r="O550" s="158"/>
      <c r="P550" s="158"/>
      <c r="Q550" s="158"/>
      <c r="R550" s="158"/>
      <c r="S550" s="158"/>
      <c r="T550" s="158"/>
      <c r="U550" s="158"/>
      <c r="V550" s="158"/>
      <c r="W550" s="158"/>
      <c r="X550" s="158"/>
      <c r="Y550" s="158"/>
      <c r="Z550" s="158"/>
      <c r="AA550" s="158"/>
      <c r="AB550" s="158"/>
      <c r="AC550" s="158"/>
      <c r="AD550" s="158"/>
      <c r="AE550" s="158"/>
      <c r="AF550" s="158"/>
      <c r="AG550" s="158"/>
      <c r="AH550" s="158"/>
      <c r="AI550" s="158"/>
      <c r="AJ550" s="158"/>
      <c r="AK550" s="158"/>
      <c r="AL550" s="158"/>
      <c r="AM550" s="158"/>
      <c r="AN550" s="158"/>
      <c r="AO550" s="158"/>
      <c r="AP550" s="158"/>
      <c r="AQ550" s="158"/>
      <c r="AR550" s="158"/>
      <c r="AS550" s="158"/>
      <c r="AT550" s="158"/>
      <c r="AU550" s="158"/>
      <c r="AV550" s="158"/>
      <c r="AW550" s="158"/>
    </row>
    <row r="551" spans="8:49" ht="12.75">
      <c r="H551" s="158"/>
      <c r="I551" s="158"/>
      <c r="J551" s="158"/>
      <c r="K551" s="158"/>
      <c r="L551" s="158"/>
      <c r="M551" s="158"/>
      <c r="N551" s="158"/>
      <c r="O551" s="158"/>
      <c r="P551" s="158"/>
      <c r="Q551" s="158"/>
      <c r="R551" s="158"/>
      <c r="S551" s="158"/>
      <c r="T551" s="158"/>
      <c r="U551" s="158"/>
      <c r="V551" s="158"/>
      <c r="W551" s="158"/>
      <c r="X551" s="158"/>
      <c r="Y551" s="158"/>
      <c r="Z551" s="158"/>
      <c r="AA551" s="158"/>
      <c r="AB551" s="158"/>
      <c r="AC551" s="158"/>
      <c r="AD551" s="158"/>
      <c r="AE551" s="158"/>
      <c r="AF551" s="158"/>
      <c r="AG551" s="158"/>
      <c r="AH551" s="158"/>
      <c r="AI551" s="158"/>
      <c r="AJ551" s="158"/>
      <c r="AK551" s="158"/>
      <c r="AL551" s="158"/>
      <c r="AM551" s="158"/>
      <c r="AN551" s="158"/>
      <c r="AO551" s="158"/>
      <c r="AP551" s="158"/>
      <c r="AQ551" s="158"/>
      <c r="AR551" s="158"/>
      <c r="AS551" s="158"/>
      <c r="AT551" s="158"/>
      <c r="AU551" s="158"/>
      <c r="AV551" s="158"/>
      <c r="AW551" s="158"/>
    </row>
    <row r="552" spans="8:49" ht="12.75">
      <c r="H552" s="158"/>
      <c r="I552" s="158"/>
      <c r="J552" s="158"/>
      <c r="K552" s="158"/>
      <c r="L552" s="158"/>
      <c r="M552" s="158"/>
      <c r="N552" s="158"/>
      <c r="O552" s="158"/>
      <c r="P552" s="158"/>
      <c r="Q552" s="158"/>
      <c r="R552" s="158"/>
      <c r="S552" s="158"/>
      <c r="T552" s="158"/>
      <c r="U552" s="158"/>
      <c r="V552" s="158"/>
      <c r="W552" s="158"/>
      <c r="X552" s="158"/>
      <c r="Y552" s="158"/>
      <c r="Z552" s="158"/>
      <c r="AA552" s="158"/>
      <c r="AB552" s="158"/>
      <c r="AC552" s="158"/>
      <c r="AD552" s="158"/>
      <c r="AE552" s="158"/>
      <c r="AF552" s="158"/>
      <c r="AG552" s="158"/>
      <c r="AH552" s="158"/>
      <c r="AI552" s="158"/>
      <c r="AJ552" s="158"/>
      <c r="AK552" s="158"/>
      <c r="AL552" s="158"/>
      <c r="AM552" s="158"/>
      <c r="AN552" s="158"/>
      <c r="AO552" s="158"/>
      <c r="AP552" s="158"/>
      <c r="AQ552" s="158"/>
      <c r="AR552" s="158"/>
      <c r="AS552" s="158"/>
      <c r="AT552" s="158"/>
      <c r="AU552" s="158"/>
      <c r="AV552" s="158"/>
      <c r="AW552" s="158"/>
    </row>
    <row r="553" spans="8:49" ht="12.75">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c r="AH553" s="158"/>
      <c r="AI553" s="158"/>
      <c r="AJ553" s="158"/>
      <c r="AK553" s="158"/>
      <c r="AL553" s="158"/>
      <c r="AM553" s="158"/>
      <c r="AN553" s="158"/>
      <c r="AO553" s="158"/>
      <c r="AP553" s="158"/>
      <c r="AQ553" s="158"/>
      <c r="AR553" s="158"/>
      <c r="AS553" s="158"/>
      <c r="AT553" s="158"/>
      <c r="AU553" s="158"/>
      <c r="AV553" s="158"/>
      <c r="AW553" s="158"/>
    </row>
    <row r="554" spans="8:49" ht="12.75">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c r="AH554" s="158"/>
      <c r="AI554" s="158"/>
      <c r="AJ554" s="158"/>
      <c r="AK554" s="158"/>
      <c r="AL554" s="158"/>
      <c r="AM554" s="158"/>
      <c r="AN554" s="158"/>
      <c r="AO554" s="158"/>
      <c r="AP554" s="158"/>
      <c r="AQ554" s="158"/>
      <c r="AR554" s="158"/>
      <c r="AS554" s="158"/>
      <c r="AT554" s="158"/>
      <c r="AU554" s="158"/>
      <c r="AV554" s="158"/>
      <c r="AW554" s="158"/>
    </row>
    <row r="555" spans="8:49" ht="12.75">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c r="AH555" s="158"/>
      <c r="AI555" s="158"/>
      <c r="AJ555" s="158"/>
      <c r="AK555" s="158"/>
      <c r="AL555" s="158"/>
      <c r="AM555" s="158"/>
      <c r="AN555" s="158"/>
      <c r="AO555" s="158"/>
      <c r="AP555" s="158"/>
      <c r="AQ555" s="158"/>
      <c r="AR555" s="158"/>
      <c r="AS555" s="158"/>
      <c r="AT555" s="158"/>
      <c r="AU555" s="158"/>
      <c r="AV555" s="158"/>
      <c r="AW555" s="158"/>
    </row>
    <row r="556" spans="8:49" ht="12.75">
      <c r="H556" s="158"/>
      <c r="I556" s="158"/>
      <c r="J556" s="158"/>
      <c r="K556" s="158"/>
      <c r="L556" s="158"/>
      <c r="M556" s="158"/>
      <c r="N556" s="158"/>
      <c r="O556" s="158"/>
      <c r="P556" s="158"/>
      <c r="Q556" s="158"/>
      <c r="R556" s="158"/>
      <c r="S556" s="158"/>
      <c r="T556" s="158"/>
      <c r="U556" s="158"/>
      <c r="V556" s="158"/>
      <c r="W556" s="158"/>
      <c r="X556" s="158"/>
      <c r="Y556" s="158"/>
      <c r="Z556" s="158"/>
      <c r="AA556" s="158"/>
      <c r="AB556" s="158"/>
      <c r="AC556" s="158"/>
      <c r="AD556" s="158"/>
      <c r="AE556" s="158"/>
      <c r="AF556" s="158"/>
      <c r="AG556" s="158"/>
      <c r="AH556" s="158"/>
      <c r="AI556" s="158"/>
      <c r="AJ556" s="158"/>
      <c r="AK556" s="158"/>
      <c r="AL556" s="158"/>
      <c r="AM556" s="158"/>
      <c r="AN556" s="158"/>
      <c r="AO556" s="158"/>
      <c r="AP556" s="158"/>
      <c r="AQ556" s="158"/>
      <c r="AR556" s="158"/>
      <c r="AS556" s="158"/>
      <c r="AT556" s="158"/>
      <c r="AU556" s="158"/>
      <c r="AV556" s="158"/>
      <c r="AW556" s="158"/>
    </row>
    <row r="557" spans="8:49" ht="12.75">
      <c r="H557" s="158"/>
      <c r="I557" s="158"/>
      <c r="J557" s="158"/>
      <c r="K557" s="158"/>
      <c r="L557" s="158"/>
      <c r="M557" s="158"/>
      <c r="N557" s="158"/>
      <c r="O557" s="158"/>
      <c r="P557" s="158"/>
      <c r="Q557" s="158"/>
      <c r="R557" s="158"/>
      <c r="S557" s="158"/>
      <c r="T557" s="158"/>
      <c r="U557" s="158"/>
      <c r="V557" s="158"/>
      <c r="W557" s="158"/>
      <c r="X557" s="158"/>
      <c r="Y557" s="158"/>
      <c r="Z557" s="158"/>
      <c r="AA557" s="158"/>
      <c r="AB557" s="158"/>
      <c r="AC557" s="158"/>
      <c r="AD557" s="158"/>
      <c r="AE557" s="158"/>
      <c r="AF557" s="158"/>
      <c r="AG557" s="158"/>
      <c r="AH557" s="158"/>
      <c r="AI557" s="158"/>
      <c r="AJ557" s="158"/>
      <c r="AK557" s="158"/>
      <c r="AL557" s="158"/>
      <c r="AM557" s="158"/>
      <c r="AN557" s="158"/>
      <c r="AO557" s="158"/>
      <c r="AP557" s="158"/>
      <c r="AQ557" s="158"/>
      <c r="AR557" s="158"/>
      <c r="AS557" s="158"/>
      <c r="AT557" s="158"/>
      <c r="AU557" s="158"/>
      <c r="AV557" s="158"/>
      <c r="AW557" s="158"/>
    </row>
    <row r="558" spans="8:49" ht="12.75">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c r="AH558" s="158"/>
      <c r="AI558" s="158"/>
      <c r="AJ558" s="158"/>
      <c r="AK558" s="158"/>
      <c r="AL558" s="158"/>
      <c r="AM558" s="158"/>
      <c r="AN558" s="158"/>
      <c r="AO558" s="158"/>
      <c r="AP558" s="158"/>
      <c r="AQ558" s="158"/>
      <c r="AR558" s="158"/>
      <c r="AS558" s="158"/>
      <c r="AT558" s="158"/>
      <c r="AU558" s="158"/>
      <c r="AV558" s="158"/>
      <c r="AW558" s="158"/>
    </row>
    <row r="559" spans="8:49" ht="12.75">
      <c r="H559" s="158"/>
      <c r="I559" s="158"/>
      <c r="J559" s="158"/>
      <c r="K559" s="158"/>
      <c r="L559" s="158"/>
      <c r="M559" s="158"/>
      <c r="N559" s="158"/>
      <c r="O559" s="158"/>
      <c r="P559" s="158"/>
      <c r="Q559" s="158"/>
      <c r="R559" s="158"/>
      <c r="S559" s="158"/>
      <c r="T559" s="158"/>
      <c r="U559" s="158"/>
      <c r="V559" s="158"/>
      <c r="W559" s="158"/>
      <c r="X559" s="158"/>
      <c r="Y559" s="158"/>
      <c r="Z559" s="158"/>
      <c r="AA559" s="158"/>
      <c r="AB559" s="158"/>
      <c r="AC559" s="158"/>
      <c r="AD559" s="158"/>
      <c r="AE559" s="158"/>
      <c r="AF559" s="158"/>
      <c r="AG559" s="158"/>
      <c r="AH559" s="158"/>
      <c r="AI559" s="158"/>
      <c r="AJ559" s="158"/>
      <c r="AK559" s="158"/>
      <c r="AL559" s="158"/>
      <c r="AM559" s="158"/>
      <c r="AN559" s="158"/>
      <c r="AO559" s="158"/>
      <c r="AP559" s="158"/>
      <c r="AQ559" s="158"/>
      <c r="AR559" s="158"/>
      <c r="AS559" s="158"/>
      <c r="AT559" s="158"/>
      <c r="AU559" s="158"/>
      <c r="AV559" s="158"/>
      <c r="AW559" s="158"/>
    </row>
    <row r="560" spans="8:49" ht="12.75">
      <c r="H560" s="158"/>
      <c r="I560" s="158"/>
      <c r="J560" s="158"/>
      <c r="K560" s="158"/>
      <c r="L560" s="158"/>
      <c r="M560" s="158"/>
      <c r="N560" s="158"/>
      <c r="O560" s="158"/>
      <c r="P560" s="158"/>
      <c r="Q560" s="158"/>
      <c r="R560" s="158"/>
      <c r="S560" s="158"/>
      <c r="T560" s="158"/>
      <c r="U560" s="158"/>
      <c r="V560" s="158"/>
      <c r="W560" s="158"/>
      <c r="X560" s="158"/>
      <c r="Y560" s="158"/>
      <c r="Z560" s="158"/>
      <c r="AA560" s="158"/>
      <c r="AB560" s="158"/>
      <c r="AC560" s="158"/>
      <c r="AD560" s="158"/>
      <c r="AE560" s="158"/>
      <c r="AF560" s="158"/>
      <c r="AG560" s="158"/>
      <c r="AH560" s="158"/>
      <c r="AI560" s="158"/>
      <c r="AJ560" s="158"/>
      <c r="AK560" s="158"/>
      <c r="AL560" s="158"/>
      <c r="AM560" s="158"/>
      <c r="AN560" s="158"/>
      <c r="AO560" s="158"/>
      <c r="AP560" s="158"/>
      <c r="AQ560" s="158"/>
      <c r="AR560" s="158"/>
      <c r="AS560" s="158"/>
      <c r="AT560" s="158"/>
      <c r="AU560" s="158"/>
      <c r="AV560" s="158"/>
      <c r="AW560" s="158"/>
    </row>
    <row r="561" spans="8:49" ht="12.75">
      <c r="H561" s="158"/>
      <c r="I561" s="158"/>
      <c r="J561" s="158"/>
      <c r="K561" s="158"/>
      <c r="L561" s="158"/>
      <c r="M561" s="158"/>
      <c r="N561" s="158"/>
      <c r="O561" s="158"/>
      <c r="P561" s="158"/>
      <c r="Q561" s="158"/>
      <c r="R561" s="158"/>
      <c r="S561" s="158"/>
      <c r="T561" s="158"/>
      <c r="U561" s="158"/>
      <c r="V561" s="158"/>
      <c r="W561" s="158"/>
      <c r="X561" s="158"/>
      <c r="Y561" s="158"/>
      <c r="Z561" s="158"/>
      <c r="AA561" s="158"/>
      <c r="AB561" s="158"/>
      <c r="AC561" s="158"/>
      <c r="AD561" s="158"/>
      <c r="AE561" s="158"/>
      <c r="AF561" s="158"/>
      <c r="AG561" s="158"/>
      <c r="AH561" s="158"/>
      <c r="AI561" s="158"/>
      <c r="AJ561" s="158"/>
      <c r="AK561" s="158"/>
      <c r="AL561" s="158"/>
      <c r="AM561" s="158"/>
      <c r="AN561" s="158"/>
      <c r="AO561" s="158"/>
      <c r="AP561" s="158"/>
      <c r="AQ561" s="158"/>
      <c r="AR561" s="158"/>
      <c r="AS561" s="158"/>
      <c r="AT561" s="158"/>
      <c r="AU561" s="158"/>
      <c r="AV561" s="158"/>
      <c r="AW561" s="158"/>
    </row>
    <row r="562" spans="8:49" ht="12.75">
      <c r="H562" s="158"/>
      <c r="I562" s="158"/>
      <c r="J562" s="158"/>
      <c r="K562" s="158"/>
      <c r="L562" s="158"/>
      <c r="M562" s="158"/>
      <c r="N562" s="158"/>
      <c r="O562" s="158"/>
      <c r="P562" s="158"/>
      <c r="Q562" s="158"/>
      <c r="R562" s="158"/>
      <c r="S562" s="158"/>
      <c r="T562" s="158"/>
      <c r="U562" s="158"/>
      <c r="V562" s="158"/>
      <c r="W562" s="158"/>
      <c r="X562" s="158"/>
      <c r="Y562" s="158"/>
      <c r="Z562" s="158"/>
      <c r="AA562" s="158"/>
      <c r="AB562" s="158"/>
      <c r="AC562" s="158"/>
      <c r="AD562" s="158"/>
      <c r="AE562" s="158"/>
      <c r="AF562" s="158"/>
      <c r="AG562" s="158"/>
      <c r="AH562" s="158"/>
      <c r="AI562" s="158"/>
      <c r="AJ562" s="158"/>
      <c r="AK562" s="158"/>
      <c r="AL562" s="158"/>
      <c r="AM562" s="158"/>
      <c r="AN562" s="158"/>
      <c r="AO562" s="158"/>
      <c r="AP562" s="158"/>
      <c r="AQ562" s="158"/>
      <c r="AR562" s="158"/>
      <c r="AS562" s="158"/>
      <c r="AT562" s="158"/>
      <c r="AU562" s="158"/>
      <c r="AV562" s="158"/>
      <c r="AW562" s="158"/>
    </row>
    <row r="563" spans="8:49" ht="12.75">
      <c r="H563" s="158"/>
      <c r="I563" s="158"/>
      <c r="J563" s="158"/>
      <c r="K563" s="158"/>
      <c r="L563" s="158"/>
      <c r="M563" s="158"/>
      <c r="N563" s="158"/>
      <c r="O563" s="158"/>
      <c r="P563" s="158"/>
      <c r="Q563" s="158"/>
      <c r="R563" s="158"/>
      <c r="S563" s="158"/>
      <c r="T563" s="158"/>
      <c r="U563" s="158"/>
      <c r="V563" s="158"/>
      <c r="W563" s="158"/>
      <c r="X563" s="158"/>
      <c r="Y563" s="158"/>
      <c r="Z563" s="158"/>
      <c r="AA563" s="158"/>
      <c r="AB563" s="158"/>
      <c r="AC563" s="158"/>
      <c r="AD563" s="158"/>
      <c r="AE563" s="158"/>
      <c r="AF563" s="158"/>
      <c r="AG563" s="158"/>
      <c r="AH563" s="158"/>
      <c r="AI563" s="158"/>
      <c r="AJ563" s="158"/>
      <c r="AK563" s="158"/>
      <c r="AL563" s="158"/>
      <c r="AM563" s="158"/>
      <c r="AN563" s="158"/>
      <c r="AO563" s="158"/>
      <c r="AP563" s="158"/>
      <c r="AQ563" s="158"/>
      <c r="AR563" s="158"/>
      <c r="AS563" s="158"/>
      <c r="AT563" s="158"/>
      <c r="AU563" s="158"/>
      <c r="AV563" s="158"/>
      <c r="AW563" s="158"/>
    </row>
    <row r="564" spans="8:49" ht="12.75">
      <c r="H564" s="158"/>
      <c r="I564" s="158"/>
      <c r="J564" s="158"/>
      <c r="K564" s="158"/>
      <c r="L564" s="158"/>
      <c r="M564" s="158"/>
      <c r="N564" s="158"/>
      <c r="O564" s="158"/>
      <c r="P564" s="158"/>
      <c r="Q564" s="158"/>
      <c r="R564" s="158"/>
      <c r="S564" s="158"/>
      <c r="T564" s="158"/>
      <c r="U564" s="158"/>
      <c r="V564" s="158"/>
      <c r="W564" s="158"/>
      <c r="X564" s="158"/>
      <c r="Y564" s="158"/>
      <c r="Z564" s="158"/>
      <c r="AA564" s="158"/>
      <c r="AB564" s="158"/>
      <c r="AC564" s="158"/>
      <c r="AD564" s="158"/>
      <c r="AE564" s="158"/>
      <c r="AF564" s="158"/>
      <c r="AG564" s="158"/>
      <c r="AH564" s="158"/>
      <c r="AI564" s="158"/>
      <c r="AJ564" s="158"/>
      <c r="AK564" s="158"/>
      <c r="AL564" s="158"/>
      <c r="AM564" s="158"/>
      <c r="AN564" s="158"/>
      <c r="AO564" s="158"/>
      <c r="AP564" s="158"/>
      <c r="AQ564" s="158"/>
      <c r="AR564" s="158"/>
      <c r="AS564" s="158"/>
      <c r="AT564" s="158"/>
      <c r="AU564" s="158"/>
      <c r="AV564" s="158"/>
      <c r="AW564" s="158"/>
    </row>
    <row r="565" spans="8:49" ht="12.75">
      <c r="H565" s="158"/>
      <c r="I565" s="158"/>
      <c r="J565" s="158"/>
      <c r="K565" s="158"/>
      <c r="L565" s="158"/>
      <c r="M565" s="158"/>
      <c r="N565" s="158"/>
      <c r="O565" s="158"/>
      <c r="P565" s="158"/>
      <c r="Q565" s="158"/>
      <c r="R565" s="158"/>
      <c r="S565" s="158"/>
      <c r="T565" s="158"/>
      <c r="U565" s="158"/>
      <c r="V565" s="158"/>
      <c r="W565" s="158"/>
      <c r="X565" s="158"/>
      <c r="Y565" s="158"/>
      <c r="Z565" s="158"/>
      <c r="AA565" s="158"/>
      <c r="AB565" s="158"/>
      <c r="AC565" s="158"/>
      <c r="AD565" s="158"/>
      <c r="AE565" s="158"/>
      <c r="AF565" s="158"/>
      <c r="AG565" s="158"/>
      <c r="AH565" s="158"/>
      <c r="AI565" s="158"/>
      <c r="AJ565" s="158"/>
      <c r="AK565" s="158"/>
      <c r="AL565" s="158"/>
      <c r="AM565" s="158"/>
      <c r="AN565" s="158"/>
      <c r="AO565" s="158"/>
      <c r="AP565" s="158"/>
      <c r="AQ565" s="158"/>
      <c r="AR565" s="158"/>
      <c r="AS565" s="158"/>
      <c r="AT565" s="158"/>
      <c r="AU565" s="158"/>
      <c r="AV565" s="158"/>
      <c r="AW565" s="158"/>
    </row>
    <row r="566" spans="8:49" ht="12.75">
      <c r="H566" s="158"/>
      <c r="I566" s="158"/>
      <c r="J566" s="158"/>
      <c r="K566" s="158"/>
      <c r="L566" s="158"/>
      <c r="M566" s="158"/>
      <c r="N566" s="158"/>
      <c r="O566" s="158"/>
      <c r="P566" s="158"/>
      <c r="Q566" s="158"/>
      <c r="R566" s="158"/>
      <c r="S566" s="158"/>
      <c r="T566" s="158"/>
      <c r="U566" s="158"/>
      <c r="V566" s="158"/>
      <c r="W566" s="158"/>
      <c r="X566" s="158"/>
      <c r="Y566" s="158"/>
      <c r="Z566" s="158"/>
      <c r="AA566" s="158"/>
      <c r="AB566" s="158"/>
      <c r="AC566" s="158"/>
      <c r="AD566" s="158"/>
      <c r="AE566" s="158"/>
      <c r="AF566" s="158"/>
      <c r="AG566" s="158"/>
      <c r="AH566" s="158"/>
      <c r="AI566" s="158"/>
      <c r="AJ566" s="158"/>
      <c r="AK566" s="158"/>
      <c r="AL566" s="158"/>
      <c r="AM566" s="158"/>
      <c r="AN566" s="158"/>
      <c r="AO566" s="158"/>
      <c r="AP566" s="158"/>
      <c r="AQ566" s="158"/>
      <c r="AR566" s="158"/>
      <c r="AS566" s="158"/>
      <c r="AT566" s="158"/>
      <c r="AU566" s="158"/>
      <c r="AV566" s="158"/>
      <c r="AW566" s="158"/>
    </row>
    <row r="567" spans="8:49" ht="12.75">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c r="AH567" s="158"/>
      <c r="AI567" s="158"/>
      <c r="AJ567" s="158"/>
      <c r="AK567" s="158"/>
      <c r="AL567" s="158"/>
      <c r="AM567" s="158"/>
      <c r="AN567" s="158"/>
      <c r="AO567" s="158"/>
      <c r="AP567" s="158"/>
      <c r="AQ567" s="158"/>
      <c r="AR567" s="158"/>
      <c r="AS567" s="158"/>
      <c r="AT567" s="158"/>
      <c r="AU567" s="158"/>
      <c r="AV567" s="158"/>
      <c r="AW567" s="158"/>
    </row>
    <row r="568" spans="8:49" ht="12.75">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c r="AH568" s="158"/>
      <c r="AI568" s="158"/>
      <c r="AJ568" s="158"/>
      <c r="AK568" s="158"/>
      <c r="AL568" s="158"/>
      <c r="AM568" s="158"/>
      <c r="AN568" s="158"/>
      <c r="AO568" s="158"/>
      <c r="AP568" s="158"/>
      <c r="AQ568" s="158"/>
      <c r="AR568" s="158"/>
      <c r="AS568" s="158"/>
      <c r="AT568" s="158"/>
      <c r="AU568" s="158"/>
      <c r="AV568" s="158"/>
      <c r="AW568" s="158"/>
    </row>
    <row r="569" spans="8:49" ht="12.75">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c r="AH569" s="158"/>
      <c r="AI569" s="158"/>
      <c r="AJ569" s="158"/>
      <c r="AK569" s="158"/>
      <c r="AL569" s="158"/>
      <c r="AM569" s="158"/>
      <c r="AN569" s="158"/>
      <c r="AO569" s="158"/>
      <c r="AP569" s="158"/>
      <c r="AQ569" s="158"/>
      <c r="AR569" s="158"/>
      <c r="AS569" s="158"/>
      <c r="AT569" s="158"/>
      <c r="AU569" s="158"/>
      <c r="AV569" s="158"/>
      <c r="AW569" s="158"/>
    </row>
    <row r="570" spans="8:49" ht="12.75">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row>
    <row r="571" spans="8:49" ht="12.75">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c r="AH571" s="158"/>
      <c r="AI571" s="158"/>
      <c r="AJ571" s="158"/>
      <c r="AK571" s="158"/>
      <c r="AL571" s="158"/>
      <c r="AM571" s="158"/>
      <c r="AN571" s="158"/>
      <c r="AO571" s="158"/>
      <c r="AP571" s="158"/>
      <c r="AQ571" s="158"/>
      <c r="AR571" s="158"/>
      <c r="AS571" s="158"/>
      <c r="AT571" s="158"/>
      <c r="AU571" s="158"/>
      <c r="AV571" s="158"/>
      <c r="AW571" s="158"/>
    </row>
    <row r="572" spans="8:49" ht="12.75">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c r="AH572" s="158"/>
      <c r="AI572" s="158"/>
      <c r="AJ572" s="158"/>
      <c r="AK572" s="158"/>
      <c r="AL572" s="158"/>
      <c r="AM572" s="158"/>
      <c r="AN572" s="158"/>
      <c r="AO572" s="158"/>
      <c r="AP572" s="158"/>
      <c r="AQ572" s="158"/>
      <c r="AR572" s="158"/>
      <c r="AS572" s="158"/>
      <c r="AT572" s="158"/>
      <c r="AU572" s="158"/>
      <c r="AV572" s="158"/>
      <c r="AW572" s="158"/>
    </row>
    <row r="573" spans="8:49" ht="12.75">
      <c r="H573" s="158"/>
      <c r="I573" s="158"/>
      <c r="J573" s="158"/>
      <c r="K573" s="158"/>
      <c r="L573" s="158"/>
      <c r="M573" s="158"/>
      <c r="N573" s="158"/>
      <c r="O573" s="158"/>
      <c r="P573" s="158"/>
      <c r="Q573" s="158"/>
      <c r="R573" s="158"/>
      <c r="S573" s="158"/>
      <c r="T573" s="158"/>
      <c r="U573" s="158"/>
      <c r="V573" s="158"/>
      <c r="W573" s="158"/>
      <c r="X573" s="158"/>
      <c r="Y573" s="158"/>
      <c r="Z573" s="158"/>
      <c r="AA573" s="158"/>
      <c r="AB573" s="158"/>
      <c r="AC573" s="158"/>
      <c r="AD573" s="158"/>
      <c r="AE573" s="158"/>
      <c r="AF573" s="158"/>
      <c r="AG573" s="158"/>
      <c r="AH573" s="158"/>
      <c r="AI573" s="158"/>
      <c r="AJ573" s="158"/>
      <c r="AK573" s="158"/>
      <c r="AL573" s="158"/>
      <c r="AM573" s="158"/>
      <c r="AN573" s="158"/>
      <c r="AO573" s="158"/>
      <c r="AP573" s="158"/>
      <c r="AQ573" s="158"/>
      <c r="AR573" s="158"/>
      <c r="AS573" s="158"/>
      <c r="AT573" s="158"/>
      <c r="AU573" s="158"/>
      <c r="AV573" s="158"/>
      <c r="AW573" s="158"/>
    </row>
    <row r="574" spans="8:49" ht="12.75">
      <c r="H574" s="158"/>
      <c r="I574" s="158"/>
      <c r="J574" s="158"/>
      <c r="K574" s="158"/>
      <c r="L574" s="158"/>
      <c r="M574" s="158"/>
      <c r="N574" s="158"/>
      <c r="O574" s="158"/>
      <c r="P574" s="158"/>
      <c r="Q574" s="158"/>
      <c r="R574" s="158"/>
      <c r="S574" s="158"/>
      <c r="T574" s="158"/>
      <c r="U574" s="158"/>
      <c r="V574" s="158"/>
      <c r="W574" s="158"/>
      <c r="X574" s="158"/>
      <c r="Y574" s="158"/>
      <c r="Z574" s="158"/>
      <c r="AA574" s="158"/>
      <c r="AB574" s="158"/>
      <c r="AC574" s="158"/>
      <c r="AD574" s="158"/>
      <c r="AE574" s="158"/>
      <c r="AF574" s="158"/>
      <c r="AG574" s="158"/>
      <c r="AH574" s="158"/>
      <c r="AI574" s="158"/>
      <c r="AJ574" s="158"/>
      <c r="AK574" s="158"/>
      <c r="AL574" s="158"/>
      <c r="AM574" s="158"/>
      <c r="AN574" s="158"/>
      <c r="AO574" s="158"/>
      <c r="AP574" s="158"/>
      <c r="AQ574" s="158"/>
      <c r="AR574" s="158"/>
      <c r="AS574" s="158"/>
      <c r="AT574" s="158"/>
      <c r="AU574" s="158"/>
      <c r="AV574" s="158"/>
      <c r="AW574" s="158"/>
    </row>
    <row r="575" spans="8:49" ht="12.75">
      <c r="H575" s="158"/>
      <c r="I575" s="158"/>
      <c r="J575" s="158"/>
      <c r="K575" s="158"/>
      <c r="L575" s="158"/>
      <c r="M575" s="158"/>
      <c r="N575" s="158"/>
      <c r="O575" s="158"/>
      <c r="P575" s="158"/>
      <c r="Q575" s="158"/>
      <c r="R575" s="158"/>
      <c r="S575" s="158"/>
      <c r="T575" s="158"/>
      <c r="U575" s="158"/>
      <c r="V575" s="158"/>
      <c r="W575" s="158"/>
      <c r="X575" s="158"/>
      <c r="Y575" s="158"/>
      <c r="Z575" s="158"/>
      <c r="AA575" s="158"/>
      <c r="AB575" s="158"/>
      <c r="AC575" s="158"/>
      <c r="AD575" s="158"/>
      <c r="AE575" s="158"/>
      <c r="AF575" s="158"/>
      <c r="AG575" s="158"/>
      <c r="AH575" s="158"/>
      <c r="AI575" s="158"/>
      <c r="AJ575" s="158"/>
      <c r="AK575" s="158"/>
      <c r="AL575" s="158"/>
      <c r="AM575" s="158"/>
      <c r="AN575" s="158"/>
      <c r="AO575" s="158"/>
      <c r="AP575" s="158"/>
      <c r="AQ575" s="158"/>
      <c r="AR575" s="158"/>
      <c r="AS575" s="158"/>
      <c r="AT575" s="158"/>
      <c r="AU575" s="158"/>
      <c r="AV575" s="158"/>
      <c r="AW575" s="158"/>
    </row>
    <row r="576" spans="8:49" ht="12.75">
      <c r="H576" s="158"/>
      <c r="I576" s="158"/>
      <c r="J576" s="158"/>
      <c r="K576" s="158"/>
      <c r="L576" s="158"/>
      <c r="M576" s="158"/>
      <c r="N576" s="158"/>
      <c r="O576" s="158"/>
      <c r="P576" s="158"/>
      <c r="Q576" s="158"/>
      <c r="R576" s="158"/>
      <c r="S576" s="158"/>
      <c r="T576" s="158"/>
      <c r="U576" s="158"/>
      <c r="V576" s="158"/>
      <c r="W576" s="158"/>
      <c r="X576" s="158"/>
      <c r="Y576" s="158"/>
      <c r="Z576" s="158"/>
      <c r="AA576" s="158"/>
      <c r="AB576" s="158"/>
      <c r="AC576" s="158"/>
      <c r="AD576" s="158"/>
      <c r="AE576" s="158"/>
      <c r="AF576" s="158"/>
      <c r="AG576" s="158"/>
      <c r="AH576" s="158"/>
      <c r="AI576" s="158"/>
      <c r="AJ576" s="158"/>
      <c r="AK576" s="158"/>
      <c r="AL576" s="158"/>
      <c r="AM576" s="158"/>
      <c r="AN576" s="158"/>
      <c r="AO576" s="158"/>
      <c r="AP576" s="158"/>
      <c r="AQ576" s="158"/>
      <c r="AR576" s="158"/>
      <c r="AS576" s="158"/>
      <c r="AT576" s="158"/>
      <c r="AU576" s="158"/>
      <c r="AV576" s="158"/>
      <c r="AW576" s="158"/>
    </row>
    <row r="577" spans="8:49" ht="12.75">
      <c r="H577" s="158"/>
      <c r="I577" s="158"/>
      <c r="J577" s="158"/>
      <c r="K577" s="158"/>
      <c r="L577" s="158"/>
      <c r="M577" s="158"/>
      <c r="N577" s="158"/>
      <c r="O577" s="158"/>
      <c r="P577" s="158"/>
      <c r="Q577" s="158"/>
      <c r="R577" s="158"/>
      <c r="S577" s="158"/>
      <c r="T577" s="158"/>
      <c r="U577" s="158"/>
      <c r="V577" s="158"/>
      <c r="W577" s="158"/>
      <c r="X577" s="158"/>
      <c r="Y577" s="158"/>
      <c r="Z577" s="158"/>
      <c r="AA577" s="158"/>
      <c r="AB577" s="158"/>
      <c r="AC577" s="158"/>
      <c r="AD577" s="158"/>
      <c r="AE577" s="158"/>
      <c r="AF577" s="158"/>
      <c r="AG577" s="158"/>
      <c r="AH577" s="158"/>
      <c r="AI577" s="158"/>
      <c r="AJ577" s="158"/>
      <c r="AK577" s="158"/>
      <c r="AL577" s="158"/>
      <c r="AM577" s="158"/>
      <c r="AN577" s="158"/>
      <c r="AO577" s="158"/>
      <c r="AP577" s="158"/>
      <c r="AQ577" s="158"/>
      <c r="AR577" s="158"/>
      <c r="AS577" s="158"/>
      <c r="AT577" s="158"/>
      <c r="AU577" s="158"/>
      <c r="AV577" s="158"/>
      <c r="AW577" s="158"/>
    </row>
    <row r="578" spans="8:49" ht="12.75">
      <c r="H578" s="158"/>
      <c r="I578" s="158"/>
      <c r="J578" s="158"/>
      <c r="K578" s="158"/>
      <c r="L578" s="158"/>
      <c r="M578" s="158"/>
      <c r="N578" s="158"/>
      <c r="O578" s="158"/>
      <c r="P578" s="158"/>
      <c r="Q578" s="158"/>
      <c r="R578" s="158"/>
      <c r="S578" s="158"/>
      <c r="T578" s="158"/>
      <c r="U578" s="158"/>
      <c r="V578" s="158"/>
      <c r="W578" s="158"/>
      <c r="X578" s="158"/>
      <c r="Y578" s="158"/>
      <c r="Z578" s="158"/>
      <c r="AA578" s="158"/>
      <c r="AB578" s="158"/>
      <c r="AC578" s="158"/>
      <c r="AD578" s="158"/>
      <c r="AE578" s="158"/>
      <c r="AF578" s="158"/>
      <c r="AG578" s="158"/>
      <c r="AH578" s="158"/>
      <c r="AI578" s="158"/>
      <c r="AJ578" s="158"/>
      <c r="AK578" s="158"/>
      <c r="AL578" s="158"/>
      <c r="AM578" s="158"/>
      <c r="AN578" s="158"/>
      <c r="AO578" s="158"/>
      <c r="AP578" s="158"/>
      <c r="AQ578" s="158"/>
      <c r="AR578" s="158"/>
      <c r="AS578" s="158"/>
      <c r="AT578" s="158"/>
      <c r="AU578" s="158"/>
      <c r="AV578" s="158"/>
      <c r="AW578" s="158"/>
    </row>
    <row r="579" spans="8:49" ht="12.75">
      <c r="H579" s="158"/>
      <c r="I579" s="158"/>
      <c r="J579" s="158"/>
      <c r="K579" s="158"/>
      <c r="L579" s="158"/>
      <c r="M579" s="158"/>
      <c r="N579" s="158"/>
      <c r="O579" s="158"/>
      <c r="P579" s="158"/>
      <c r="Q579" s="158"/>
      <c r="R579" s="158"/>
      <c r="S579" s="158"/>
      <c r="T579" s="158"/>
      <c r="U579" s="158"/>
      <c r="V579" s="158"/>
      <c r="W579" s="158"/>
      <c r="X579" s="158"/>
      <c r="Y579" s="158"/>
      <c r="Z579" s="158"/>
      <c r="AA579" s="158"/>
      <c r="AB579" s="158"/>
      <c r="AC579" s="158"/>
      <c r="AD579" s="158"/>
      <c r="AE579" s="158"/>
      <c r="AF579" s="158"/>
      <c r="AG579" s="158"/>
      <c r="AH579" s="158"/>
      <c r="AI579" s="158"/>
      <c r="AJ579" s="158"/>
      <c r="AK579" s="158"/>
      <c r="AL579" s="158"/>
      <c r="AM579" s="158"/>
      <c r="AN579" s="158"/>
      <c r="AO579" s="158"/>
      <c r="AP579" s="158"/>
      <c r="AQ579" s="158"/>
      <c r="AR579" s="158"/>
      <c r="AS579" s="158"/>
      <c r="AT579" s="158"/>
      <c r="AU579" s="158"/>
      <c r="AV579" s="158"/>
      <c r="AW579" s="158"/>
    </row>
    <row r="580" spans="8:49" ht="12.75">
      <c r="H580" s="158"/>
      <c r="I580" s="158"/>
      <c r="J580" s="158"/>
      <c r="K580" s="158"/>
      <c r="L580" s="158"/>
      <c r="M580" s="158"/>
      <c r="N580" s="158"/>
      <c r="O580" s="158"/>
      <c r="P580" s="158"/>
      <c r="Q580" s="158"/>
      <c r="R580" s="158"/>
      <c r="S580" s="158"/>
      <c r="T580" s="158"/>
      <c r="U580" s="158"/>
      <c r="V580" s="158"/>
      <c r="W580" s="158"/>
      <c r="X580" s="158"/>
      <c r="Y580" s="158"/>
      <c r="Z580" s="158"/>
      <c r="AA580" s="158"/>
      <c r="AB580" s="158"/>
      <c r="AC580" s="158"/>
      <c r="AD580" s="158"/>
      <c r="AE580" s="158"/>
      <c r="AF580" s="158"/>
      <c r="AG580" s="158"/>
      <c r="AH580" s="158"/>
      <c r="AI580" s="158"/>
      <c r="AJ580" s="158"/>
      <c r="AK580" s="158"/>
      <c r="AL580" s="158"/>
      <c r="AM580" s="158"/>
      <c r="AN580" s="158"/>
      <c r="AO580" s="158"/>
      <c r="AP580" s="158"/>
      <c r="AQ580" s="158"/>
      <c r="AR580" s="158"/>
      <c r="AS580" s="158"/>
      <c r="AT580" s="158"/>
      <c r="AU580" s="158"/>
      <c r="AV580" s="158"/>
      <c r="AW580" s="158"/>
    </row>
    <row r="581" spans="8:49" ht="12.75">
      <c r="H581" s="158"/>
      <c r="I581" s="158"/>
      <c r="J581" s="158"/>
      <c r="K581" s="158"/>
      <c r="L581" s="158"/>
      <c r="M581" s="158"/>
      <c r="N581" s="158"/>
      <c r="O581" s="158"/>
      <c r="P581" s="158"/>
      <c r="Q581" s="158"/>
      <c r="R581" s="158"/>
      <c r="S581" s="158"/>
      <c r="T581" s="158"/>
      <c r="U581" s="158"/>
      <c r="V581" s="158"/>
      <c r="W581" s="158"/>
      <c r="X581" s="158"/>
      <c r="Y581" s="158"/>
      <c r="Z581" s="158"/>
      <c r="AA581" s="158"/>
      <c r="AB581" s="158"/>
      <c r="AC581" s="158"/>
      <c r="AD581" s="158"/>
      <c r="AE581" s="158"/>
      <c r="AF581" s="158"/>
      <c r="AG581" s="158"/>
      <c r="AH581" s="158"/>
      <c r="AI581" s="158"/>
      <c r="AJ581" s="158"/>
      <c r="AK581" s="158"/>
      <c r="AL581" s="158"/>
      <c r="AM581" s="158"/>
      <c r="AN581" s="158"/>
      <c r="AO581" s="158"/>
      <c r="AP581" s="158"/>
      <c r="AQ581" s="158"/>
      <c r="AR581" s="158"/>
      <c r="AS581" s="158"/>
      <c r="AT581" s="158"/>
      <c r="AU581" s="158"/>
      <c r="AV581" s="158"/>
      <c r="AW581" s="158"/>
    </row>
    <row r="582" spans="8:49" ht="12.75">
      <c r="H582" s="158"/>
      <c r="I582" s="158"/>
      <c r="J582" s="158"/>
      <c r="K582" s="158"/>
      <c r="L582" s="158"/>
      <c r="M582" s="158"/>
      <c r="N582" s="158"/>
      <c r="O582" s="158"/>
      <c r="P582" s="158"/>
      <c r="Q582" s="158"/>
      <c r="R582" s="158"/>
      <c r="S582" s="158"/>
      <c r="T582" s="158"/>
      <c r="U582" s="158"/>
      <c r="V582" s="158"/>
      <c r="W582" s="158"/>
      <c r="X582" s="158"/>
      <c r="Y582" s="158"/>
      <c r="Z582" s="158"/>
      <c r="AA582" s="158"/>
      <c r="AB582" s="158"/>
      <c r="AC582" s="158"/>
      <c r="AD582" s="158"/>
      <c r="AE582" s="158"/>
      <c r="AF582" s="158"/>
      <c r="AG582" s="158"/>
      <c r="AH582" s="158"/>
      <c r="AI582" s="158"/>
      <c r="AJ582" s="158"/>
      <c r="AK582" s="158"/>
      <c r="AL582" s="158"/>
      <c r="AM582" s="158"/>
      <c r="AN582" s="158"/>
      <c r="AO582" s="158"/>
      <c r="AP582" s="158"/>
      <c r="AQ582" s="158"/>
      <c r="AR582" s="158"/>
      <c r="AS582" s="158"/>
      <c r="AT582" s="158"/>
      <c r="AU582" s="158"/>
      <c r="AV582" s="158"/>
      <c r="AW582" s="158"/>
    </row>
    <row r="583" spans="8:49" ht="12.75">
      <c r="H583" s="158"/>
      <c r="I583" s="158"/>
      <c r="J583" s="158"/>
      <c r="K583" s="158"/>
      <c r="L583" s="158"/>
      <c r="M583" s="158"/>
      <c r="N583" s="158"/>
      <c r="O583" s="158"/>
      <c r="P583" s="158"/>
      <c r="Q583" s="158"/>
      <c r="R583" s="158"/>
      <c r="S583" s="158"/>
      <c r="T583" s="158"/>
      <c r="U583" s="158"/>
      <c r="V583" s="158"/>
      <c r="W583" s="158"/>
      <c r="X583" s="158"/>
      <c r="Y583" s="158"/>
      <c r="Z583" s="158"/>
      <c r="AA583" s="158"/>
      <c r="AB583" s="158"/>
      <c r="AC583" s="158"/>
      <c r="AD583" s="158"/>
      <c r="AE583" s="158"/>
      <c r="AF583" s="158"/>
      <c r="AG583" s="158"/>
      <c r="AH583" s="158"/>
      <c r="AI583" s="158"/>
      <c r="AJ583" s="158"/>
      <c r="AK583" s="158"/>
      <c r="AL583" s="158"/>
      <c r="AM583" s="158"/>
      <c r="AN583" s="158"/>
      <c r="AO583" s="158"/>
      <c r="AP583" s="158"/>
      <c r="AQ583" s="158"/>
      <c r="AR583" s="158"/>
      <c r="AS583" s="158"/>
      <c r="AT583" s="158"/>
      <c r="AU583" s="158"/>
      <c r="AV583" s="158"/>
      <c r="AW583" s="158"/>
    </row>
    <row r="584" spans="8:49" ht="12.75">
      <c r="H584" s="158"/>
      <c r="I584" s="158"/>
      <c r="J584" s="158"/>
      <c r="K584" s="158"/>
      <c r="L584" s="158"/>
      <c r="M584" s="158"/>
      <c r="N584" s="158"/>
      <c r="O584" s="158"/>
      <c r="P584" s="158"/>
      <c r="Q584" s="158"/>
      <c r="R584" s="158"/>
      <c r="S584" s="158"/>
      <c r="T584" s="158"/>
      <c r="U584" s="158"/>
      <c r="V584" s="158"/>
      <c r="W584" s="158"/>
      <c r="X584" s="158"/>
      <c r="Y584" s="158"/>
      <c r="Z584" s="158"/>
      <c r="AA584" s="158"/>
      <c r="AB584" s="158"/>
      <c r="AC584" s="158"/>
      <c r="AD584" s="158"/>
      <c r="AE584" s="158"/>
      <c r="AF584" s="158"/>
      <c r="AG584" s="158"/>
      <c r="AH584" s="158"/>
      <c r="AI584" s="158"/>
      <c r="AJ584" s="158"/>
      <c r="AK584" s="158"/>
      <c r="AL584" s="158"/>
      <c r="AM584" s="158"/>
      <c r="AN584" s="158"/>
      <c r="AO584" s="158"/>
      <c r="AP584" s="158"/>
      <c r="AQ584" s="158"/>
      <c r="AR584" s="158"/>
      <c r="AS584" s="158"/>
      <c r="AT584" s="158"/>
      <c r="AU584" s="158"/>
      <c r="AV584" s="158"/>
      <c r="AW584" s="158"/>
    </row>
    <row r="585" spans="8:49" ht="12.75">
      <c r="H585" s="158"/>
      <c r="I585" s="158"/>
      <c r="J585" s="158"/>
      <c r="K585" s="158"/>
      <c r="L585" s="158"/>
      <c r="M585" s="158"/>
      <c r="N585" s="158"/>
      <c r="O585" s="158"/>
      <c r="P585" s="158"/>
      <c r="Q585" s="158"/>
      <c r="R585" s="158"/>
      <c r="S585" s="158"/>
      <c r="T585" s="158"/>
      <c r="U585" s="158"/>
      <c r="V585" s="158"/>
      <c r="W585" s="158"/>
      <c r="X585" s="158"/>
      <c r="Y585" s="158"/>
      <c r="Z585" s="158"/>
      <c r="AA585" s="158"/>
      <c r="AB585" s="158"/>
      <c r="AC585" s="158"/>
      <c r="AD585" s="158"/>
      <c r="AE585" s="158"/>
      <c r="AF585" s="158"/>
      <c r="AG585" s="158"/>
      <c r="AH585" s="158"/>
      <c r="AI585" s="158"/>
      <c r="AJ585" s="158"/>
      <c r="AK585" s="158"/>
      <c r="AL585" s="158"/>
      <c r="AM585" s="158"/>
      <c r="AN585" s="158"/>
      <c r="AO585" s="158"/>
      <c r="AP585" s="158"/>
      <c r="AQ585" s="158"/>
      <c r="AR585" s="158"/>
      <c r="AS585" s="158"/>
      <c r="AT585" s="158"/>
      <c r="AU585" s="158"/>
      <c r="AV585" s="158"/>
      <c r="AW585" s="158"/>
    </row>
    <row r="586" spans="8:49" ht="12.75">
      <c r="H586" s="158"/>
      <c r="I586" s="158"/>
      <c r="J586" s="158"/>
      <c r="K586" s="158"/>
      <c r="L586" s="158"/>
      <c r="M586" s="158"/>
      <c r="N586" s="158"/>
      <c r="O586" s="158"/>
      <c r="P586" s="158"/>
      <c r="Q586" s="158"/>
      <c r="R586" s="158"/>
      <c r="S586" s="158"/>
      <c r="T586" s="158"/>
      <c r="U586" s="158"/>
      <c r="V586" s="158"/>
      <c r="W586" s="158"/>
      <c r="X586" s="158"/>
      <c r="Y586" s="158"/>
      <c r="Z586" s="158"/>
      <c r="AA586" s="158"/>
      <c r="AB586" s="158"/>
      <c r="AC586" s="158"/>
      <c r="AD586" s="158"/>
      <c r="AE586" s="158"/>
      <c r="AF586" s="158"/>
      <c r="AG586" s="158"/>
      <c r="AH586" s="158"/>
      <c r="AI586" s="158"/>
      <c r="AJ586" s="158"/>
      <c r="AK586" s="158"/>
      <c r="AL586" s="158"/>
      <c r="AM586" s="158"/>
      <c r="AN586" s="158"/>
      <c r="AO586" s="158"/>
      <c r="AP586" s="158"/>
      <c r="AQ586" s="158"/>
      <c r="AR586" s="158"/>
      <c r="AS586" s="158"/>
      <c r="AT586" s="158"/>
      <c r="AU586" s="158"/>
      <c r="AV586" s="158"/>
      <c r="AW586" s="158"/>
    </row>
    <row r="587" spans="8:49" ht="12.75">
      <c r="H587" s="158"/>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8"/>
      <c r="AG587" s="158"/>
      <c r="AH587" s="158"/>
      <c r="AI587" s="158"/>
      <c r="AJ587" s="158"/>
      <c r="AK587" s="158"/>
      <c r="AL587" s="158"/>
      <c r="AM587" s="158"/>
      <c r="AN587" s="158"/>
      <c r="AO587" s="158"/>
      <c r="AP587" s="158"/>
      <c r="AQ587" s="158"/>
      <c r="AR587" s="158"/>
      <c r="AS587" s="158"/>
      <c r="AT587" s="158"/>
      <c r="AU587" s="158"/>
      <c r="AV587" s="158"/>
      <c r="AW587" s="158"/>
    </row>
    <row r="588" spans="8:49" ht="12.75">
      <c r="H588" s="158"/>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8"/>
      <c r="AG588" s="158"/>
      <c r="AH588" s="158"/>
      <c r="AI588" s="158"/>
      <c r="AJ588" s="158"/>
      <c r="AK588" s="158"/>
      <c r="AL588" s="158"/>
      <c r="AM588" s="158"/>
      <c r="AN588" s="158"/>
      <c r="AO588" s="158"/>
      <c r="AP588" s="158"/>
      <c r="AQ588" s="158"/>
      <c r="AR588" s="158"/>
      <c r="AS588" s="158"/>
      <c r="AT588" s="158"/>
      <c r="AU588" s="158"/>
      <c r="AV588" s="158"/>
      <c r="AW588" s="158"/>
    </row>
    <row r="589" spans="8:49" ht="12.75">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row>
    <row r="590" spans="8:49" ht="12.75">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row>
    <row r="591" spans="8:49" ht="12.75">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row>
    <row r="592" spans="8:49" ht="12.75">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c r="AH592" s="158"/>
      <c r="AI592" s="158"/>
      <c r="AJ592" s="158"/>
      <c r="AK592" s="158"/>
      <c r="AL592" s="158"/>
      <c r="AM592" s="158"/>
      <c r="AN592" s="158"/>
      <c r="AO592" s="158"/>
      <c r="AP592" s="158"/>
      <c r="AQ592" s="158"/>
      <c r="AR592" s="158"/>
      <c r="AS592" s="158"/>
      <c r="AT592" s="158"/>
      <c r="AU592" s="158"/>
      <c r="AV592" s="158"/>
      <c r="AW592" s="158"/>
    </row>
    <row r="593" spans="8:49" ht="12.75">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c r="AI593" s="158"/>
      <c r="AJ593" s="158"/>
      <c r="AK593" s="158"/>
      <c r="AL593" s="158"/>
      <c r="AM593" s="158"/>
      <c r="AN593" s="158"/>
      <c r="AO593" s="158"/>
      <c r="AP593" s="158"/>
      <c r="AQ593" s="158"/>
      <c r="AR593" s="158"/>
      <c r="AS593" s="158"/>
      <c r="AT593" s="158"/>
      <c r="AU593" s="158"/>
      <c r="AV593" s="158"/>
      <c r="AW593" s="158"/>
    </row>
    <row r="594" spans="8:49" ht="12.75">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c r="AH594" s="158"/>
      <c r="AI594" s="158"/>
      <c r="AJ594" s="158"/>
      <c r="AK594" s="158"/>
      <c r="AL594" s="158"/>
      <c r="AM594" s="158"/>
      <c r="AN594" s="158"/>
      <c r="AO594" s="158"/>
      <c r="AP594" s="158"/>
      <c r="AQ594" s="158"/>
      <c r="AR594" s="158"/>
      <c r="AS594" s="158"/>
      <c r="AT594" s="158"/>
      <c r="AU594" s="158"/>
      <c r="AV594" s="158"/>
      <c r="AW594" s="158"/>
    </row>
    <row r="595" spans="8:49" ht="12.75">
      <c r="H595" s="158"/>
      <c r="I595" s="158"/>
      <c r="J595" s="158"/>
      <c r="K595" s="158"/>
      <c r="L595" s="158"/>
      <c r="M595" s="158"/>
      <c r="N595" s="158"/>
      <c r="O595" s="158"/>
      <c r="P595" s="158"/>
      <c r="Q595" s="158"/>
      <c r="R595" s="158"/>
      <c r="S595" s="158"/>
      <c r="T595" s="158"/>
      <c r="U595" s="158"/>
      <c r="V595" s="158"/>
      <c r="W595" s="158"/>
      <c r="X595" s="158"/>
      <c r="Y595" s="158"/>
      <c r="Z595" s="158"/>
      <c r="AA595" s="158"/>
      <c r="AB595" s="158"/>
      <c r="AC595" s="158"/>
      <c r="AD595" s="158"/>
      <c r="AE595" s="158"/>
      <c r="AF595" s="158"/>
      <c r="AG595" s="158"/>
      <c r="AH595" s="158"/>
      <c r="AI595" s="158"/>
      <c r="AJ595" s="158"/>
      <c r="AK595" s="158"/>
      <c r="AL595" s="158"/>
      <c r="AM595" s="158"/>
      <c r="AN595" s="158"/>
      <c r="AO595" s="158"/>
      <c r="AP595" s="158"/>
      <c r="AQ595" s="158"/>
      <c r="AR595" s="158"/>
      <c r="AS595" s="158"/>
      <c r="AT595" s="158"/>
      <c r="AU595" s="158"/>
      <c r="AV595" s="158"/>
      <c r="AW595" s="158"/>
    </row>
    <row r="596" spans="8:49" ht="12.75">
      <c r="H596" s="158"/>
      <c r="I596" s="158"/>
      <c r="J596" s="158"/>
      <c r="K596" s="158"/>
      <c r="L596" s="158"/>
      <c r="M596" s="158"/>
      <c r="N596" s="158"/>
      <c r="O596" s="158"/>
      <c r="P596" s="158"/>
      <c r="Q596" s="158"/>
      <c r="R596" s="158"/>
      <c r="S596" s="158"/>
      <c r="T596" s="158"/>
      <c r="U596" s="158"/>
      <c r="V596" s="158"/>
      <c r="W596" s="158"/>
      <c r="X596" s="158"/>
      <c r="Y596" s="158"/>
      <c r="Z596" s="158"/>
      <c r="AA596" s="158"/>
      <c r="AB596" s="158"/>
      <c r="AC596" s="158"/>
      <c r="AD596" s="158"/>
      <c r="AE596" s="158"/>
      <c r="AF596" s="158"/>
      <c r="AG596" s="158"/>
      <c r="AH596" s="158"/>
      <c r="AI596" s="158"/>
      <c r="AJ596" s="158"/>
      <c r="AK596" s="158"/>
      <c r="AL596" s="158"/>
      <c r="AM596" s="158"/>
      <c r="AN596" s="158"/>
      <c r="AO596" s="158"/>
      <c r="AP596" s="158"/>
      <c r="AQ596" s="158"/>
      <c r="AR596" s="158"/>
      <c r="AS596" s="158"/>
      <c r="AT596" s="158"/>
      <c r="AU596" s="158"/>
      <c r="AV596" s="158"/>
      <c r="AW596" s="158"/>
    </row>
    <row r="597" spans="8:49" ht="12.75">
      <c r="H597" s="158"/>
      <c r="I597" s="158"/>
      <c r="J597" s="158"/>
      <c r="K597" s="158"/>
      <c r="L597" s="158"/>
      <c r="M597" s="158"/>
      <c r="N597" s="158"/>
      <c r="O597" s="158"/>
      <c r="P597" s="158"/>
      <c r="Q597" s="158"/>
      <c r="R597" s="158"/>
      <c r="S597" s="158"/>
      <c r="T597" s="158"/>
      <c r="U597" s="158"/>
      <c r="V597" s="158"/>
      <c r="W597" s="158"/>
      <c r="X597" s="158"/>
      <c r="Y597" s="158"/>
      <c r="Z597" s="158"/>
      <c r="AA597" s="158"/>
      <c r="AB597" s="158"/>
      <c r="AC597" s="158"/>
      <c r="AD597" s="158"/>
      <c r="AE597" s="158"/>
      <c r="AF597" s="158"/>
      <c r="AG597" s="158"/>
      <c r="AH597" s="158"/>
      <c r="AI597" s="158"/>
      <c r="AJ597" s="158"/>
      <c r="AK597" s="158"/>
      <c r="AL597" s="158"/>
      <c r="AM597" s="158"/>
      <c r="AN597" s="158"/>
      <c r="AO597" s="158"/>
      <c r="AP597" s="158"/>
      <c r="AQ597" s="158"/>
      <c r="AR597" s="158"/>
      <c r="AS597" s="158"/>
      <c r="AT597" s="158"/>
      <c r="AU597" s="158"/>
      <c r="AV597" s="158"/>
      <c r="AW597" s="158"/>
    </row>
    <row r="598" spans="8:49" ht="12.75">
      <c r="H598" s="158"/>
      <c r="I598" s="158"/>
      <c r="J598" s="158"/>
      <c r="K598" s="158"/>
      <c r="L598" s="158"/>
      <c r="M598" s="158"/>
      <c r="N598" s="158"/>
      <c r="O598" s="158"/>
      <c r="P598" s="158"/>
      <c r="Q598" s="158"/>
      <c r="R598" s="158"/>
      <c r="S598" s="158"/>
      <c r="T598" s="158"/>
      <c r="U598" s="158"/>
      <c r="V598" s="158"/>
      <c r="W598" s="158"/>
      <c r="X598" s="158"/>
      <c r="Y598" s="158"/>
      <c r="Z598" s="158"/>
      <c r="AA598" s="158"/>
      <c r="AB598" s="158"/>
      <c r="AC598" s="158"/>
      <c r="AD598" s="158"/>
      <c r="AE598" s="158"/>
      <c r="AF598" s="158"/>
      <c r="AG598" s="158"/>
      <c r="AH598" s="158"/>
      <c r="AI598" s="158"/>
      <c r="AJ598" s="158"/>
      <c r="AK598" s="158"/>
      <c r="AL598" s="158"/>
      <c r="AM598" s="158"/>
      <c r="AN598" s="158"/>
      <c r="AO598" s="158"/>
      <c r="AP598" s="158"/>
      <c r="AQ598" s="158"/>
      <c r="AR598" s="158"/>
      <c r="AS598" s="158"/>
      <c r="AT598" s="158"/>
      <c r="AU598" s="158"/>
      <c r="AV598" s="158"/>
      <c r="AW598" s="158"/>
    </row>
    <row r="599" spans="8:49" ht="12.75">
      <c r="H599" s="158"/>
      <c r="I599" s="158"/>
      <c r="J599" s="158"/>
      <c r="K599" s="158"/>
      <c r="L599" s="158"/>
      <c r="M599" s="158"/>
      <c r="N599" s="158"/>
      <c r="O599" s="158"/>
      <c r="P599" s="158"/>
      <c r="Q599" s="158"/>
      <c r="R599" s="158"/>
      <c r="S599" s="158"/>
      <c r="T599" s="158"/>
      <c r="U599" s="158"/>
      <c r="V599" s="158"/>
      <c r="W599" s="158"/>
      <c r="X599" s="158"/>
      <c r="Y599" s="158"/>
      <c r="Z599" s="158"/>
      <c r="AA599" s="158"/>
      <c r="AB599" s="158"/>
      <c r="AC599" s="158"/>
      <c r="AD599" s="158"/>
      <c r="AE599" s="158"/>
      <c r="AF599" s="158"/>
      <c r="AG599" s="158"/>
      <c r="AH599" s="158"/>
      <c r="AI599" s="158"/>
      <c r="AJ599" s="158"/>
      <c r="AK599" s="158"/>
      <c r="AL599" s="158"/>
      <c r="AM599" s="158"/>
      <c r="AN599" s="158"/>
      <c r="AO599" s="158"/>
      <c r="AP599" s="158"/>
      <c r="AQ599" s="158"/>
      <c r="AR599" s="158"/>
      <c r="AS599" s="158"/>
      <c r="AT599" s="158"/>
      <c r="AU599" s="158"/>
      <c r="AV599" s="158"/>
      <c r="AW599" s="158"/>
    </row>
    <row r="600" spans="8:49" ht="12.75">
      <c r="H600" s="158"/>
      <c r="I600" s="158"/>
      <c r="J600" s="158"/>
      <c r="K600" s="158"/>
      <c r="L600" s="158"/>
      <c r="M600" s="158"/>
      <c r="N600" s="158"/>
      <c r="O600" s="158"/>
      <c r="P600" s="158"/>
      <c r="Q600" s="158"/>
      <c r="R600" s="158"/>
      <c r="S600" s="158"/>
      <c r="T600" s="158"/>
      <c r="U600" s="158"/>
      <c r="V600" s="158"/>
      <c r="W600" s="158"/>
      <c r="X600" s="158"/>
      <c r="Y600" s="158"/>
      <c r="Z600" s="158"/>
      <c r="AA600" s="158"/>
      <c r="AB600" s="158"/>
      <c r="AC600" s="158"/>
      <c r="AD600" s="158"/>
      <c r="AE600" s="158"/>
      <c r="AF600" s="158"/>
      <c r="AG600" s="158"/>
      <c r="AH600" s="158"/>
      <c r="AI600" s="158"/>
      <c r="AJ600" s="158"/>
      <c r="AK600" s="158"/>
      <c r="AL600" s="158"/>
      <c r="AM600" s="158"/>
      <c r="AN600" s="158"/>
      <c r="AO600" s="158"/>
      <c r="AP600" s="158"/>
      <c r="AQ600" s="158"/>
      <c r="AR600" s="158"/>
      <c r="AS600" s="158"/>
      <c r="AT600" s="158"/>
      <c r="AU600" s="158"/>
      <c r="AV600" s="158"/>
      <c r="AW600" s="158"/>
    </row>
    <row r="601" spans="8:49" ht="12.75">
      <c r="H601" s="158"/>
      <c r="I601" s="158"/>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8"/>
      <c r="AG601" s="158"/>
      <c r="AH601" s="158"/>
      <c r="AI601" s="158"/>
      <c r="AJ601" s="158"/>
      <c r="AK601" s="158"/>
      <c r="AL601" s="158"/>
      <c r="AM601" s="158"/>
      <c r="AN601" s="158"/>
      <c r="AO601" s="158"/>
      <c r="AP601" s="158"/>
      <c r="AQ601" s="158"/>
      <c r="AR601" s="158"/>
      <c r="AS601" s="158"/>
      <c r="AT601" s="158"/>
      <c r="AU601" s="158"/>
      <c r="AV601" s="158"/>
      <c r="AW601" s="158"/>
    </row>
    <row r="602" spans="8:49" ht="12.75">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c r="AH602" s="158"/>
      <c r="AI602" s="158"/>
      <c r="AJ602" s="158"/>
      <c r="AK602" s="158"/>
      <c r="AL602" s="158"/>
      <c r="AM602" s="158"/>
      <c r="AN602" s="158"/>
      <c r="AO602" s="158"/>
      <c r="AP602" s="158"/>
      <c r="AQ602" s="158"/>
      <c r="AR602" s="158"/>
      <c r="AS602" s="158"/>
      <c r="AT602" s="158"/>
      <c r="AU602" s="158"/>
      <c r="AV602" s="158"/>
      <c r="AW602" s="158"/>
    </row>
    <row r="603" spans="8:49" ht="12.75">
      <c r="H603" s="158"/>
      <c r="I603" s="158"/>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8"/>
      <c r="AG603" s="158"/>
      <c r="AH603" s="158"/>
      <c r="AI603" s="158"/>
      <c r="AJ603" s="158"/>
      <c r="AK603" s="158"/>
      <c r="AL603" s="158"/>
      <c r="AM603" s="158"/>
      <c r="AN603" s="158"/>
      <c r="AO603" s="158"/>
      <c r="AP603" s="158"/>
      <c r="AQ603" s="158"/>
      <c r="AR603" s="158"/>
      <c r="AS603" s="158"/>
      <c r="AT603" s="158"/>
      <c r="AU603" s="158"/>
      <c r="AV603" s="158"/>
      <c r="AW603" s="158"/>
    </row>
    <row r="604" spans="8:49" ht="12.75">
      <c r="H604" s="158"/>
      <c r="I604" s="158"/>
      <c r="J604" s="158"/>
      <c r="K604" s="158"/>
      <c r="L604" s="158"/>
      <c r="M604" s="158"/>
      <c r="N604" s="158"/>
      <c r="O604" s="158"/>
      <c r="P604" s="158"/>
      <c r="Q604" s="158"/>
      <c r="R604" s="158"/>
      <c r="S604" s="158"/>
      <c r="T604" s="158"/>
      <c r="U604" s="158"/>
      <c r="V604" s="158"/>
      <c r="W604" s="158"/>
      <c r="X604" s="158"/>
      <c r="Y604" s="158"/>
      <c r="Z604" s="158"/>
      <c r="AA604" s="158"/>
      <c r="AB604" s="158"/>
      <c r="AC604" s="158"/>
      <c r="AD604" s="158"/>
      <c r="AE604" s="158"/>
      <c r="AF604" s="158"/>
      <c r="AG604" s="158"/>
      <c r="AH604" s="158"/>
      <c r="AI604" s="158"/>
      <c r="AJ604" s="158"/>
      <c r="AK604" s="158"/>
      <c r="AL604" s="158"/>
      <c r="AM604" s="158"/>
      <c r="AN604" s="158"/>
      <c r="AO604" s="158"/>
      <c r="AP604" s="158"/>
      <c r="AQ604" s="158"/>
      <c r="AR604" s="158"/>
      <c r="AS604" s="158"/>
      <c r="AT604" s="158"/>
      <c r="AU604" s="158"/>
      <c r="AV604" s="158"/>
      <c r="AW604" s="158"/>
    </row>
    <row r="605" spans="8:49" ht="12.75">
      <c r="H605" s="158"/>
      <c r="I605" s="158"/>
      <c r="J605" s="158"/>
      <c r="K605" s="158"/>
      <c r="L605" s="158"/>
      <c r="M605" s="158"/>
      <c r="N605" s="158"/>
      <c r="O605" s="158"/>
      <c r="P605" s="158"/>
      <c r="Q605" s="158"/>
      <c r="R605" s="158"/>
      <c r="S605" s="158"/>
      <c r="T605" s="158"/>
      <c r="U605" s="158"/>
      <c r="V605" s="158"/>
      <c r="W605" s="158"/>
      <c r="X605" s="158"/>
      <c r="Y605" s="158"/>
      <c r="Z605" s="158"/>
      <c r="AA605" s="158"/>
      <c r="AB605" s="158"/>
      <c r="AC605" s="158"/>
      <c r="AD605" s="158"/>
      <c r="AE605" s="158"/>
      <c r="AF605" s="158"/>
      <c r="AG605" s="158"/>
      <c r="AH605" s="158"/>
      <c r="AI605" s="158"/>
      <c r="AJ605" s="158"/>
      <c r="AK605" s="158"/>
      <c r="AL605" s="158"/>
      <c r="AM605" s="158"/>
      <c r="AN605" s="158"/>
      <c r="AO605" s="158"/>
      <c r="AP605" s="158"/>
      <c r="AQ605" s="158"/>
      <c r="AR605" s="158"/>
      <c r="AS605" s="158"/>
      <c r="AT605" s="158"/>
      <c r="AU605" s="158"/>
      <c r="AV605" s="158"/>
      <c r="AW605" s="158"/>
    </row>
    <row r="606" spans="8:49" ht="12.75">
      <c r="H606" s="158"/>
      <c r="I606" s="158"/>
      <c r="J606" s="158"/>
      <c r="K606" s="158"/>
      <c r="L606" s="158"/>
      <c r="M606" s="158"/>
      <c r="N606" s="158"/>
      <c r="O606" s="158"/>
      <c r="P606" s="158"/>
      <c r="Q606" s="158"/>
      <c r="R606" s="158"/>
      <c r="S606" s="158"/>
      <c r="T606" s="158"/>
      <c r="U606" s="158"/>
      <c r="V606" s="158"/>
      <c r="W606" s="158"/>
      <c r="X606" s="158"/>
      <c r="Y606" s="158"/>
      <c r="Z606" s="158"/>
      <c r="AA606" s="158"/>
      <c r="AB606" s="158"/>
      <c r="AC606" s="158"/>
      <c r="AD606" s="158"/>
      <c r="AE606" s="158"/>
      <c r="AF606" s="158"/>
      <c r="AG606" s="158"/>
      <c r="AH606" s="158"/>
      <c r="AI606" s="158"/>
      <c r="AJ606" s="158"/>
      <c r="AK606" s="158"/>
      <c r="AL606" s="158"/>
      <c r="AM606" s="158"/>
      <c r="AN606" s="158"/>
      <c r="AO606" s="158"/>
      <c r="AP606" s="158"/>
      <c r="AQ606" s="158"/>
      <c r="AR606" s="158"/>
      <c r="AS606" s="158"/>
      <c r="AT606" s="158"/>
      <c r="AU606" s="158"/>
      <c r="AV606" s="158"/>
      <c r="AW606" s="158"/>
    </row>
    <row r="607" spans="8:49" ht="12.75">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c r="AH607" s="158"/>
      <c r="AI607" s="158"/>
      <c r="AJ607" s="158"/>
      <c r="AK607" s="158"/>
      <c r="AL607" s="158"/>
      <c r="AM607" s="158"/>
      <c r="AN607" s="158"/>
      <c r="AO607" s="158"/>
      <c r="AP607" s="158"/>
      <c r="AQ607" s="158"/>
      <c r="AR607" s="158"/>
      <c r="AS607" s="158"/>
      <c r="AT607" s="158"/>
      <c r="AU607" s="158"/>
      <c r="AV607" s="158"/>
      <c r="AW607" s="158"/>
    </row>
    <row r="608" spans="8:49" ht="12.75">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c r="AH608" s="158"/>
      <c r="AI608" s="158"/>
      <c r="AJ608" s="158"/>
      <c r="AK608" s="158"/>
      <c r="AL608" s="158"/>
      <c r="AM608" s="158"/>
      <c r="AN608" s="158"/>
      <c r="AO608" s="158"/>
      <c r="AP608" s="158"/>
      <c r="AQ608" s="158"/>
      <c r="AR608" s="158"/>
      <c r="AS608" s="158"/>
      <c r="AT608" s="158"/>
      <c r="AU608" s="158"/>
      <c r="AV608" s="158"/>
      <c r="AW608" s="158"/>
    </row>
    <row r="609" spans="8:49" ht="12.75">
      <c r="H609" s="158"/>
      <c r="I609" s="158"/>
      <c r="J609" s="158"/>
      <c r="K609" s="158"/>
      <c r="L609" s="158"/>
      <c r="M609" s="158"/>
      <c r="N609" s="158"/>
      <c r="O609" s="158"/>
      <c r="P609" s="158"/>
      <c r="Q609" s="158"/>
      <c r="R609" s="158"/>
      <c r="S609" s="158"/>
      <c r="T609" s="158"/>
      <c r="U609" s="158"/>
      <c r="V609" s="158"/>
      <c r="W609" s="158"/>
      <c r="X609" s="158"/>
      <c r="Y609" s="158"/>
      <c r="Z609" s="158"/>
      <c r="AA609" s="158"/>
      <c r="AB609" s="158"/>
      <c r="AC609" s="158"/>
      <c r="AD609" s="158"/>
      <c r="AE609" s="158"/>
      <c r="AF609" s="158"/>
      <c r="AG609" s="158"/>
      <c r="AH609" s="158"/>
      <c r="AI609" s="158"/>
      <c r="AJ609" s="158"/>
      <c r="AK609" s="158"/>
      <c r="AL609" s="158"/>
      <c r="AM609" s="158"/>
      <c r="AN609" s="158"/>
      <c r="AO609" s="158"/>
      <c r="AP609" s="158"/>
      <c r="AQ609" s="158"/>
      <c r="AR609" s="158"/>
      <c r="AS609" s="158"/>
      <c r="AT609" s="158"/>
      <c r="AU609" s="158"/>
      <c r="AV609" s="158"/>
      <c r="AW609" s="158"/>
    </row>
    <row r="610" spans="8:49" ht="12.75">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c r="AH610" s="158"/>
      <c r="AI610" s="158"/>
      <c r="AJ610" s="158"/>
      <c r="AK610" s="158"/>
      <c r="AL610" s="158"/>
      <c r="AM610" s="158"/>
      <c r="AN610" s="158"/>
      <c r="AO610" s="158"/>
      <c r="AP610" s="158"/>
      <c r="AQ610" s="158"/>
      <c r="AR610" s="158"/>
      <c r="AS610" s="158"/>
      <c r="AT610" s="158"/>
      <c r="AU610" s="158"/>
      <c r="AV610" s="158"/>
      <c r="AW610" s="158"/>
    </row>
    <row r="611" spans="8:49" ht="12.75">
      <c r="H611" s="158"/>
      <c r="I611" s="158"/>
      <c r="J611" s="158"/>
      <c r="K611" s="158"/>
      <c r="L611" s="158"/>
      <c r="M611" s="158"/>
      <c r="N611" s="158"/>
      <c r="O611" s="158"/>
      <c r="P611" s="158"/>
      <c r="Q611" s="158"/>
      <c r="R611" s="158"/>
      <c r="S611" s="158"/>
      <c r="T611" s="158"/>
      <c r="U611" s="158"/>
      <c r="V611" s="158"/>
      <c r="W611" s="158"/>
      <c r="X611" s="158"/>
      <c r="Y611" s="158"/>
      <c r="Z611" s="158"/>
      <c r="AA611" s="158"/>
      <c r="AB611" s="158"/>
      <c r="AC611" s="158"/>
      <c r="AD611" s="158"/>
      <c r="AE611" s="158"/>
      <c r="AF611" s="158"/>
      <c r="AG611" s="158"/>
      <c r="AH611" s="158"/>
      <c r="AI611" s="158"/>
      <c r="AJ611" s="158"/>
      <c r="AK611" s="158"/>
      <c r="AL611" s="158"/>
      <c r="AM611" s="158"/>
      <c r="AN611" s="158"/>
      <c r="AO611" s="158"/>
      <c r="AP611" s="158"/>
      <c r="AQ611" s="158"/>
      <c r="AR611" s="158"/>
      <c r="AS611" s="158"/>
      <c r="AT611" s="158"/>
      <c r="AU611" s="158"/>
      <c r="AV611" s="158"/>
      <c r="AW611" s="158"/>
    </row>
    <row r="612" spans="8:49" ht="12.75">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c r="AI612" s="158"/>
      <c r="AJ612" s="158"/>
      <c r="AK612" s="158"/>
      <c r="AL612" s="158"/>
      <c r="AM612" s="158"/>
      <c r="AN612" s="158"/>
      <c r="AO612" s="158"/>
      <c r="AP612" s="158"/>
      <c r="AQ612" s="158"/>
      <c r="AR612" s="158"/>
      <c r="AS612" s="158"/>
      <c r="AT612" s="158"/>
      <c r="AU612" s="158"/>
      <c r="AV612" s="158"/>
      <c r="AW612" s="158"/>
    </row>
    <row r="613" spans="8:49" ht="12.75">
      <c r="H613" s="158"/>
      <c r="I613" s="158"/>
      <c r="J613" s="158"/>
      <c r="K613" s="158"/>
      <c r="L613" s="158"/>
      <c r="M613" s="158"/>
      <c r="N613" s="158"/>
      <c r="O613" s="158"/>
      <c r="P613" s="158"/>
      <c r="Q613" s="158"/>
      <c r="R613" s="158"/>
      <c r="S613" s="158"/>
      <c r="T613" s="158"/>
      <c r="U613" s="158"/>
      <c r="V613" s="158"/>
      <c r="W613" s="158"/>
      <c r="X613" s="158"/>
      <c r="Y613" s="158"/>
      <c r="Z613" s="158"/>
      <c r="AA613" s="158"/>
      <c r="AB613" s="158"/>
      <c r="AC613" s="158"/>
      <c r="AD613" s="158"/>
      <c r="AE613" s="158"/>
      <c r="AF613" s="158"/>
      <c r="AG613" s="158"/>
      <c r="AH613" s="158"/>
      <c r="AI613" s="158"/>
      <c r="AJ613" s="158"/>
      <c r="AK613" s="158"/>
      <c r="AL613" s="158"/>
      <c r="AM613" s="158"/>
      <c r="AN613" s="158"/>
      <c r="AO613" s="158"/>
      <c r="AP613" s="158"/>
      <c r="AQ613" s="158"/>
      <c r="AR613" s="158"/>
      <c r="AS613" s="158"/>
      <c r="AT613" s="158"/>
      <c r="AU613" s="158"/>
      <c r="AV613" s="158"/>
      <c r="AW613" s="158"/>
    </row>
    <row r="614" spans="8:49" ht="12.75">
      <c r="H614" s="158"/>
      <c r="I614" s="158"/>
      <c r="J614" s="158"/>
      <c r="K614" s="158"/>
      <c r="L614" s="158"/>
      <c r="M614" s="158"/>
      <c r="N614" s="158"/>
      <c r="O614" s="158"/>
      <c r="P614" s="158"/>
      <c r="Q614" s="158"/>
      <c r="R614" s="158"/>
      <c r="S614" s="158"/>
      <c r="T614" s="158"/>
      <c r="U614" s="158"/>
      <c r="V614" s="158"/>
      <c r="W614" s="158"/>
      <c r="X614" s="158"/>
      <c r="Y614" s="158"/>
      <c r="Z614" s="158"/>
      <c r="AA614" s="158"/>
      <c r="AB614" s="158"/>
      <c r="AC614" s="158"/>
      <c r="AD614" s="158"/>
      <c r="AE614" s="158"/>
      <c r="AF614" s="158"/>
      <c r="AG614" s="158"/>
      <c r="AH614" s="158"/>
      <c r="AI614" s="158"/>
      <c r="AJ614" s="158"/>
      <c r="AK614" s="158"/>
      <c r="AL614" s="158"/>
      <c r="AM614" s="158"/>
      <c r="AN614" s="158"/>
      <c r="AO614" s="158"/>
      <c r="AP614" s="158"/>
      <c r="AQ614" s="158"/>
      <c r="AR614" s="158"/>
      <c r="AS614" s="158"/>
      <c r="AT614" s="158"/>
      <c r="AU614" s="158"/>
      <c r="AV614" s="158"/>
      <c r="AW614" s="158"/>
    </row>
    <row r="615" spans="8:49" ht="12.75">
      <c r="H615" s="158"/>
      <c r="I615" s="158"/>
      <c r="J615" s="158"/>
      <c r="K615" s="158"/>
      <c r="L615" s="158"/>
      <c r="M615" s="158"/>
      <c r="N615" s="158"/>
      <c r="O615" s="158"/>
      <c r="P615" s="158"/>
      <c r="Q615" s="158"/>
      <c r="R615" s="158"/>
      <c r="S615" s="158"/>
      <c r="T615" s="158"/>
      <c r="U615" s="158"/>
      <c r="V615" s="158"/>
      <c r="W615" s="158"/>
      <c r="X615" s="158"/>
      <c r="Y615" s="158"/>
      <c r="Z615" s="158"/>
      <c r="AA615" s="158"/>
      <c r="AB615" s="158"/>
      <c r="AC615" s="158"/>
      <c r="AD615" s="158"/>
      <c r="AE615" s="158"/>
      <c r="AF615" s="158"/>
      <c r="AG615" s="158"/>
      <c r="AH615" s="158"/>
      <c r="AI615" s="158"/>
      <c r="AJ615" s="158"/>
      <c r="AK615" s="158"/>
      <c r="AL615" s="158"/>
      <c r="AM615" s="158"/>
      <c r="AN615" s="158"/>
      <c r="AO615" s="158"/>
      <c r="AP615" s="158"/>
      <c r="AQ615" s="158"/>
      <c r="AR615" s="158"/>
      <c r="AS615" s="158"/>
      <c r="AT615" s="158"/>
      <c r="AU615" s="158"/>
      <c r="AV615" s="158"/>
      <c r="AW615" s="158"/>
    </row>
    <row r="616" spans="8:49" ht="12.75">
      <c r="H616" s="158"/>
      <c r="I616" s="158"/>
      <c r="J616" s="158"/>
      <c r="K616" s="158"/>
      <c r="L616" s="158"/>
      <c r="M616" s="158"/>
      <c r="N616" s="158"/>
      <c r="O616" s="158"/>
      <c r="P616" s="158"/>
      <c r="Q616" s="158"/>
      <c r="R616" s="158"/>
      <c r="S616" s="158"/>
      <c r="T616" s="158"/>
      <c r="U616" s="158"/>
      <c r="V616" s="158"/>
      <c r="W616" s="158"/>
      <c r="X616" s="158"/>
      <c r="Y616" s="158"/>
      <c r="Z616" s="158"/>
      <c r="AA616" s="158"/>
      <c r="AB616" s="158"/>
      <c r="AC616" s="158"/>
      <c r="AD616" s="158"/>
      <c r="AE616" s="158"/>
      <c r="AF616" s="158"/>
      <c r="AG616" s="158"/>
      <c r="AH616" s="158"/>
      <c r="AI616" s="158"/>
      <c r="AJ616" s="158"/>
      <c r="AK616" s="158"/>
      <c r="AL616" s="158"/>
      <c r="AM616" s="158"/>
      <c r="AN616" s="158"/>
      <c r="AO616" s="158"/>
      <c r="AP616" s="158"/>
      <c r="AQ616" s="158"/>
      <c r="AR616" s="158"/>
      <c r="AS616" s="158"/>
      <c r="AT616" s="158"/>
      <c r="AU616" s="158"/>
      <c r="AV616" s="158"/>
      <c r="AW616" s="158"/>
    </row>
    <row r="617" spans="8:49" ht="12.75">
      <c r="H617" s="158"/>
      <c r="I617" s="158"/>
      <c r="J617" s="158"/>
      <c r="K617" s="158"/>
      <c r="L617" s="158"/>
      <c r="M617" s="158"/>
      <c r="N617" s="158"/>
      <c r="O617" s="158"/>
      <c r="P617" s="158"/>
      <c r="Q617" s="158"/>
      <c r="R617" s="158"/>
      <c r="S617" s="158"/>
      <c r="T617" s="158"/>
      <c r="U617" s="158"/>
      <c r="V617" s="158"/>
      <c r="W617" s="158"/>
      <c r="X617" s="158"/>
      <c r="Y617" s="158"/>
      <c r="Z617" s="158"/>
      <c r="AA617" s="158"/>
      <c r="AB617" s="158"/>
      <c r="AC617" s="158"/>
      <c r="AD617" s="158"/>
      <c r="AE617" s="158"/>
      <c r="AF617" s="158"/>
      <c r="AG617" s="158"/>
      <c r="AH617" s="158"/>
      <c r="AI617" s="158"/>
      <c r="AJ617" s="158"/>
      <c r="AK617" s="158"/>
      <c r="AL617" s="158"/>
      <c r="AM617" s="158"/>
      <c r="AN617" s="158"/>
      <c r="AO617" s="158"/>
      <c r="AP617" s="158"/>
      <c r="AQ617" s="158"/>
      <c r="AR617" s="158"/>
      <c r="AS617" s="158"/>
      <c r="AT617" s="158"/>
      <c r="AU617" s="158"/>
      <c r="AV617" s="158"/>
      <c r="AW617" s="158"/>
    </row>
    <row r="618" spans="8:49" ht="12.75">
      <c r="H618" s="158"/>
      <c r="I618" s="158"/>
      <c r="J618" s="158"/>
      <c r="K618" s="158"/>
      <c r="L618" s="158"/>
      <c r="M618" s="158"/>
      <c r="N618" s="158"/>
      <c r="O618" s="158"/>
      <c r="P618" s="158"/>
      <c r="Q618" s="158"/>
      <c r="R618" s="158"/>
      <c r="S618" s="158"/>
      <c r="T618" s="158"/>
      <c r="U618" s="158"/>
      <c r="V618" s="158"/>
      <c r="W618" s="158"/>
      <c r="X618" s="158"/>
      <c r="Y618" s="158"/>
      <c r="Z618" s="158"/>
      <c r="AA618" s="158"/>
      <c r="AB618" s="158"/>
      <c r="AC618" s="158"/>
      <c r="AD618" s="158"/>
      <c r="AE618" s="158"/>
      <c r="AF618" s="158"/>
      <c r="AG618" s="158"/>
      <c r="AH618" s="158"/>
      <c r="AI618" s="158"/>
      <c r="AJ618" s="158"/>
      <c r="AK618" s="158"/>
      <c r="AL618" s="158"/>
      <c r="AM618" s="158"/>
      <c r="AN618" s="158"/>
      <c r="AO618" s="158"/>
      <c r="AP618" s="158"/>
      <c r="AQ618" s="158"/>
      <c r="AR618" s="158"/>
      <c r="AS618" s="158"/>
      <c r="AT618" s="158"/>
      <c r="AU618" s="158"/>
      <c r="AV618" s="158"/>
      <c r="AW618" s="158"/>
    </row>
    <row r="619" spans="8:49" ht="12.75">
      <c r="H619" s="158"/>
      <c r="I619" s="158"/>
      <c r="J619" s="158"/>
      <c r="K619" s="158"/>
      <c r="L619" s="158"/>
      <c r="M619" s="158"/>
      <c r="N619" s="158"/>
      <c r="O619" s="158"/>
      <c r="P619" s="158"/>
      <c r="Q619" s="158"/>
      <c r="R619" s="158"/>
      <c r="S619" s="158"/>
      <c r="T619" s="158"/>
      <c r="U619" s="158"/>
      <c r="V619" s="158"/>
      <c r="W619" s="158"/>
      <c r="X619" s="158"/>
      <c r="Y619" s="158"/>
      <c r="Z619" s="158"/>
      <c r="AA619" s="158"/>
      <c r="AB619" s="158"/>
      <c r="AC619" s="158"/>
      <c r="AD619" s="158"/>
      <c r="AE619" s="158"/>
      <c r="AF619" s="158"/>
      <c r="AG619" s="158"/>
      <c r="AH619" s="158"/>
      <c r="AI619" s="158"/>
      <c r="AJ619" s="158"/>
      <c r="AK619" s="158"/>
      <c r="AL619" s="158"/>
      <c r="AM619" s="158"/>
      <c r="AN619" s="158"/>
      <c r="AO619" s="158"/>
      <c r="AP619" s="158"/>
      <c r="AQ619" s="158"/>
      <c r="AR619" s="158"/>
      <c r="AS619" s="158"/>
      <c r="AT619" s="158"/>
      <c r="AU619" s="158"/>
      <c r="AV619" s="158"/>
      <c r="AW619" s="158"/>
    </row>
    <row r="620" spans="8:49" ht="12.75">
      <c r="H620" s="158"/>
      <c r="I620" s="158"/>
      <c r="J620" s="158"/>
      <c r="K620" s="158"/>
      <c r="L620" s="158"/>
      <c r="M620" s="158"/>
      <c r="N620" s="158"/>
      <c r="O620" s="158"/>
      <c r="P620" s="158"/>
      <c r="Q620" s="158"/>
      <c r="R620" s="158"/>
      <c r="S620" s="158"/>
      <c r="T620" s="158"/>
      <c r="U620" s="158"/>
      <c r="V620" s="158"/>
      <c r="W620" s="158"/>
      <c r="X620" s="158"/>
      <c r="Y620" s="158"/>
      <c r="Z620" s="158"/>
      <c r="AA620" s="158"/>
      <c r="AB620" s="158"/>
      <c r="AC620" s="158"/>
      <c r="AD620" s="158"/>
      <c r="AE620" s="158"/>
      <c r="AF620" s="158"/>
      <c r="AG620" s="158"/>
      <c r="AH620" s="158"/>
      <c r="AI620" s="158"/>
      <c r="AJ620" s="158"/>
      <c r="AK620" s="158"/>
      <c r="AL620" s="158"/>
      <c r="AM620" s="158"/>
      <c r="AN620" s="158"/>
      <c r="AO620" s="158"/>
      <c r="AP620" s="158"/>
      <c r="AQ620" s="158"/>
      <c r="AR620" s="158"/>
      <c r="AS620" s="158"/>
      <c r="AT620" s="158"/>
      <c r="AU620" s="158"/>
      <c r="AV620" s="158"/>
      <c r="AW620" s="158"/>
    </row>
    <row r="621" spans="8:49" ht="12.75">
      <c r="H621" s="158"/>
      <c r="I621" s="158"/>
      <c r="J621" s="158"/>
      <c r="K621" s="158"/>
      <c r="L621" s="158"/>
      <c r="M621" s="158"/>
      <c r="N621" s="158"/>
      <c r="O621" s="158"/>
      <c r="P621" s="158"/>
      <c r="Q621" s="158"/>
      <c r="R621" s="158"/>
      <c r="S621" s="158"/>
      <c r="T621" s="158"/>
      <c r="U621" s="158"/>
      <c r="V621" s="158"/>
      <c r="W621" s="158"/>
      <c r="X621" s="158"/>
      <c r="Y621" s="158"/>
      <c r="Z621" s="158"/>
      <c r="AA621" s="158"/>
      <c r="AB621" s="158"/>
      <c r="AC621" s="158"/>
      <c r="AD621" s="158"/>
      <c r="AE621" s="158"/>
      <c r="AF621" s="158"/>
      <c r="AG621" s="158"/>
      <c r="AH621" s="158"/>
      <c r="AI621" s="158"/>
      <c r="AJ621" s="158"/>
      <c r="AK621" s="158"/>
      <c r="AL621" s="158"/>
      <c r="AM621" s="158"/>
      <c r="AN621" s="158"/>
      <c r="AO621" s="158"/>
      <c r="AP621" s="158"/>
      <c r="AQ621" s="158"/>
      <c r="AR621" s="158"/>
      <c r="AS621" s="158"/>
      <c r="AT621" s="158"/>
      <c r="AU621" s="158"/>
      <c r="AV621" s="158"/>
      <c r="AW621" s="158"/>
    </row>
    <row r="622" spans="8:49" ht="12.75">
      <c r="H622" s="158"/>
      <c r="I622" s="158"/>
      <c r="J622" s="158"/>
      <c r="K622" s="158"/>
      <c r="L622" s="158"/>
      <c r="M622" s="158"/>
      <c r="N622" s="158"/>
      <c r="O622" s="158"/>
      <c r="P622" s="158"/>
      <c r="Q622" s="158"/>
      <c r="R622" s="158"/>
      <c r="S622" s="158"/>
      <c r="T622" s="158"/>
      <c r="U622" s="158"/>
      <c r="V622" s="158"/>
      <c r="W622" s="158"/>
      <c r="X622" s="158"/>
      <c r="Y622" s="158"/>
      <c r="Z622" s="158"/>
      <c r="AA622" s="158"/>
      <c r="AB622" s="158"/>
      <c r="AC622" s="158"/>
      <c r="AD622" s="158"/>
      <c r="AE622" s="158"/>
      <c r="AF622" s="158"/>
      <c r="AG622" s="158"/>
      <c r="AH622" s="158"/>
      <c r="AI622" s="158"/>
      <c r="AJ622" s="158"/>
      <c r="AK622" s="158"/>
      <c r="AL622" s="158"/>
      <c r="AM622" s="158"/>
      <c r="AN622" s="158"/>
      <c r="AO622" s="158"/>
      <c r="AP622" s="158"/>
      <c r="AQ622" s="158"/>
      <c r="AR622" s="158"/>
      <c r="AS622" s="158"/>
      <c r="AT622" s="158"/>
      <c r="AU622" s="158"/>
      <c r="AV622" s="158"/>
      <c r="AW622" s="158"/>
    </row>
    <row r="623" spans="8:49" ht="12.75">
      <c r="H623" s="158"/>
      <c r="I623" s="158"/>
      <c r="J623" s="158"/>
      <c r="K623" s="158"/>
      <c r="L623" s="158"/>
      <c r="M623" s="158"/>
      <c r="N623" s="158"/>
      <c r="O623" s="158"/>
      <c r="P623" s="158"/>
      <c r="Q623" s="158"/>
      <c r="R623" s="158"/>
      <c r="S623" s="158"/>
      <c r="T623" s="158"/>
      <c r="U623" s="158"/>
      <c r="V623" s="158"/>
      <c r="W623" s="158"/>
      <c r="X623" s="158"/>
      <c r="Y623" s="158"/>
      <c r="Z623" s="158"/>
      <c r="AA623" s="158"/>
      <c r="AB623" s="158"/>
      <c r="AC623" s="158"/>
      <c r="AD623" s="158"/>
      <c r="AE623" s="158"/>
      <c r="AF623" s="158"/>
      <c r="AG623" s="158"/>
      <c r="AH623" s="158"/>
      <c r="AI623" s="158"/>
      <c r="AJ623" s="158"/>
      <c r="AK623" s="158"/>
      <c r="AL623" s="158"/>
      <c r="AM623" s="158"/>
      <c r="AN623" s="158"/>
      <c r="AO623" s="158"/>
      <c r="AP623" s="158"/>
      <c r="AQ623" s="158"/>
      <c r="AR623" s="158"/>
      <c r="AS623" s="158"/>
      <c r="AT623" s="158"/>
      <c r="AU623" s="158"/>
      <c r="AV623" s="158"/>
      <c r="AW623" s="158"/>
    </row>
    <row r="624" spans="8:49" ht="12.75">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row>
    <row r="625" spans="8:49" ht="12.75">
      <c r="H625" s="158"/>
      <c r="I625" s="158"/>
      <c r="J625" s="158"/>
      <c r="K625" s="158"/>
      <c r="L625" s="158"/>
      <c r="M625" s="158"/>
      <c r="N625" s="158"/>
      <c r="O625" s="158"/>
      <c r="P625" s="158"/>
      <c r="Q625" s="158"/>
      <c r="R625" s="158"/>
      <c r="S625" s="158"/>
      <c r="T625" s="158"/>
      <c r="U625" s="158"/>
      <c r="V625" s="158"/>
      <c r="W625" s="158"/>
      <c r="X625" s="158"/>
      <c r="Y625" s="158"/>
      <c r="Z625" s="158"/>
      <c r="AA625" s="158"/>
      <c r="AB625" s="158"/>
      <c r="AC625" s="158"/>
      <c r="AD625" s="158"/>
      <c r="AE625" s="158"/>
      <c r="AF625" s="158"/>
      <c r="AG625" s="158"/>
      <c r="AH625" s="158"/>
      <c r="AI625" s="158"/>
      <c r="AJ625" s="158"/>
      <c r="AK625" s="158"/>
      <c r="AL625" s="158"/>
      <c r="AM625" s="158"/>
      <c r="AN625" s="158"/>
      <c r="AO625" s="158"/>
      <c r="AP625" s="158"/>
      <c r="AQ625" s="158"/>
      <c r="AR625" s="158"/>
      <c r="AS625" s="158"/>
      <c r="AT625" s="158"/>
      <c r="AU625" s="158"/>
      <c r="AV625" s="158"/>
      <c r="AW625" s="158"/>
    </row>
    <row r="626" spans="8:49" ht="12.75">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c r="AH626" s="158"/>
      <c r="AI626" s="158"/>
      <c r="AJ626" s="158"/>
      <c r="AK626" s="158"/>
      <c r="AL626" s="158"/>
      <c r="AM626" s="158"/>
      <c r="AN626" s="158"/>
      <c r="AO626" s="158"/>
      <c r="AP626" s="158"/>
      <c r="AQ626" s="158"/>
      <c r="AR626" s="158"/>
      <c r="AS626" s="158"/>
      <c r="AT626" s="158"/>
      <c r="AU626" s="158"/>
      <c r="AV626" s="158"/>
      <c r="AW626" s="158"/>
    </row>
    <row r="627" spans="8:49" ht="12.75">
      <c r="H627" s="158"/>
      <c r="I627" s="158"/>
      <c r="J627" s="158"/>
      <c r="K627" s="158"/>
      <c r="L627" s="158"/>
      <c r="M627" s="158"/>
      <c r="N627" s="158"/>
      <c r="O627" s="158"/>
      <c r="P627" s="158"/>
      <c r="Q627" s="158"/>
      <c r="R627" s="158"/>
      <c r="S627" s="158"/>
      <c r="T627" s="158"/>
      <c r="U627" s="158"/>
      <c r="V627" s="158"/>
      <c r="W627" s="158"/>
      <c r="X627" s="158"/>
      <c r="Y627" s="158"/>
      <c r="Z627" s="158"/>
      <c r="AA627" s="158"/>
      <c r="AB627" s="158"/>
      <c r="AC627" s="158"/>
      <c r="AD627" s="158"/>
      <c r="AE627" s="158"/>
      <c r="AF627" s="158"/>
      <c r="AG627" s="158"/>
      <c r="AH627" s="158"/>
      <c r="AI627" s="158"/>
      <c r="AJ627" s="158"/>
      <c r="AK627" s="158"/>
      <c r="AL627" s="158"/>
      <c r="AM627" s="158"/>
      <c r="AN627" s="158"/>
      <c r="AO627" s="158"/>
      <c r="AP627" s="158"/>
      <c r="AQ627" s="158"/>
      <c r="AR627" s="158"/>
      <c r="AS627" s="158"/>
      <c r="AT627" s="158"/>
      <c r="AU627" s="158"/>
      <c r="AV627" s="158"/>
      <c r="AW627" s="158"/>
    </row>
    <row r="628" spans="8:49" ht="12.75">
      <c r="H628" s="158"/>
      <c r="I628" s="158"/>
      <c r="J628" s="158"/>
      <c r="K628" s="158"/>
      <c r="L628" s="158"/>
      <c r="M628" s="158"/>
      <c r="N628" s="158"/>
      <c r="O628" s="158"/>
      <c r="P628" s="158"/>
      <c r="Q628" s="158"/>
      <c r="R628" s="158"/>
      <c r="S628" s="158"/>
      <c r="T628" s="158"/>
      <c r="U628" s="158"/>
      <c r="V628" s="158"/>
      <c r="W628" s="158"/>
      <c r="X628" s="158"/>
      <c r="Y628" s="158"/>
      <c r="Z628" s="158"/>
      <c r="AA628" s="158"/>
      <c r="AB628" s="158"/>
      <c r="AC628" s="158"/>
      <c r="AD628" s="158"/>
      <c r="AE628" s="158"/>
      <c r="AF628" s="158"/>
      <c r="AG628" s="158"/>
      <c r="AH628" s="158"/>
      <c r="AI628" s="158"/>
      <c r="AJ628" s="158"/>
      <c r="AK628" s="158"/>
      <c r="AL628" s="158"/>
      <c r="AM628" s="158"/>
      <c r="AN628" s="158"/>
      <c r="AO628" s="158"/>
      <c r="AP628" s="158"/>
      <c r="AQ628" s="158"/>
      <c r="AR628" s="158"/>
      <c r="AS628" s="158"/>
      <c r="AT628" s="158"/>
      <c r="AU628" s="158"/>
      <c r="AV628" s="158"/>
      <c r="AW628" s="158"/>
    </row>
    <row r="629" spans="8:49" ht="12.75">
      <c r="H629" s="158"/>
      <c r="I629" s="158"/>
      <c r="J629" s="158"/>
      <c r="K629" s="158"/>
      <c r="L629" s="158"/>
      <c r="M629" s="158"/>
      <c r="N629" s="158"/>
      <c r="O629" s="158"/>
      <c r="P629" s="158"/>
      <c r="Q629" s="158"/>
      <c r="R629" s="158"/>
      <c r="S629" s="158"/>
      <c r="T629" s="158"/>
      <c r="U629" s="158"/>
      <c r="V629" s="158"/>
      <c r="W629" s="158"/>
      <c r="X629" s="158"/>
      <c r="Y629" s="158"/>
      <c r="Z629" s="158"/>
      <c r="AA629" s="158"/>
      <c r="AB629" s="158"/>
      <c r="AC629" s="158"/>
      <c r="AD629" s="158"/>
      <c r="AE629" s="158"/>
      <c r="AF629" s="158"/>
      <c r="AG629" s="158"/>
      <c r="AH629" s="158"/>
      <c r="AI629" s="158"/>
      <c r="AJ629" s="158"/>
      <c r="AK629" s="158"/>
      <c r="AL629" s="158"/>
      <c r="AM629" s="158"/>
      <c r="AN629" s="158"/>
      <c r="AO629" s="158"/>
      <c r="AP629" s="158"/>
      <c r="AQ629" s="158"/>
      <c r="AR629" s="158"/>
      <c r="AS629" s="158"/>
      <c r="AT629" s="158"/>
      <c r="AU629" s="158"/>
      <c r="AV629" s="158"/>
      <c r="AW629" s="158"/>
    </row>
    <row r="630" spans="8:49" ht="12.75">
      <c r="H630" s="158"/>
      <c r="I630" s="158"/>
      <c r="J630" s="158"/>
      <c r="K630" s="158"/>
      <c r="L630" s="158"/>
      <c r="M630" s="158"/>
      <c r="N630" s="158"/>
      <c r="O630" s="158"/>
      <c r="P630" s="158"/>
      <c r="Q630" s="158"/>
      <c r="R630" s="158"/>
      <c r="S630" s="158"/>
      <c r="T630" s="158"/>
      <c r="U630" s="158"/>
      <c r="V630" s="158"/>
      <c r="W630" s="158"/>
      <c r="X630" s="158"/>
      <c r="Y630" s="158"/>
      <c r="Z630" s="158"/>
      <c r="AA630" s="158"/>
      <c r="AB630" s="158"/>
      <c r="AC630" s="158"/>
      <c r="AD630" s="158"/>
      <c r="AE630" s="158"/>
      <c r="AF630" s="158"/>
      <c r="AG630" s="158"/>
      <c r="AH630" s="158"/>
      <c r="AI630" s="158"/>
      <c r="AJ630" s="158"/>
      <c r="AK630" s="158"/>
      <c r="AL630" s="158"/>
      <c r="AM630" s="158"/>
      <c r="AN630" s="158"/>
      <c r="AO630" s="158"/>
      <c r="AP630" s="158"/>
      <c r="AQ630" s="158"/>
      <c r="AR630" s="158"/>
      <c r="AS630" s="158"/>
      <c r="AT630" s="158"/>
      <c r="AU630" s="158"/>
      <c r="AV630" s="158"/>
      <c r="AW630" s="158"/>
    </row>
    <row r="631" spans="8:49" ht="12.75">
      <c r="H631" s="158"/>
      <c r="I631" s="158"/>
      <c r="J631" s="158"/>
      <c r="K631" s="158"/>
      <c r="L631" s="158"/>
      <c r="M631" s="158"/>
      <c r="N631" s="158"/>
      <c r="O631" s="158"/>
      <c r="P631" s="158"/>
      <c r="Q631" s="158"/>
      <c r="R631" s="158"/>
      <c r="S631" s="158"/>
      <c r="T631" s="158"/>
      <c r="U631" s="158"/>
      <c r="V631" s="158"/>
      <c r="W631" s="158"/>
      <c r="X631" s="158"/>
      <c r="Y631" s="158"/>
      <c r="Z631" s="158"/>
      <c r="AA631" s="158"/>
      <c r="AB631" s="158"/>
      <c r="AC631" s="158"/>
      <c r="AD631" s="158"/>
      <c r="AE631" s="158"/>
      <c r="AF631" s="158"/>
      <c r="AG631" s="158"/>
      <c r="AH631" s="158"/>
      <c r="AI631" s="158"/>
      <c r="AJ631" s="158"/>
      <c r="AK631" s="158"/>
      <c r="AL631" s="158"/>
      <c r="AM631" s="158"/>
      <c r="AN631" s="158"/>
      <c r="AO631" s="158"/>
      <c r="AP631" s="158"/>
      <c r="AQ631" s="158"/>
      <c r="AR631" s="158"/>
      <c r="AS631" s="158"/>
      <c r="AT631" s="158"/>
      <c r="AU631" s="158"/>
      <c r="AV631" s="158"/>
      <c r="AW631" s="158"/>
    </row>
    <row r="632" spans="8:49" ht="12.75">
      <c r="H632" s="158"/>
      <c r="I632" s="158"/>
      <c r="J632" s="158"/>
      <c r="K632" s="158"/>
      <c r="L632" s="158"/>
      <c r="M632" s="158"/>
      <c r="N632" s="158"/>
      <c r="O632" s="158"/>
      <c r="P632" s="158"/>
      <c r="Q632" s="158"/>
      <c r="R632" s="158"/>
      <c r="S632" s="158"/>
      <c r="T632" s="158"/>
      <c r="U632" s="158"/>
      <c r="V632" s="158"/>
      <c r="W632" s="158"/>
      <c r="X632" s="158"/>
      <c r="Y632" s="158"/>
      <c r="Z632" s="158"/>
      <c r="AA632" s="158"/>
      <c r="AB632" s="158"/>
      <c r="AC632" s="158"/>
      <c r="AD632" s="158"/>
      <c r="AE632" s="158"/>
      <c r="AF632" s="158"/>
      <c r="AG632" s="158"/>
      <c r="AH632" s="158"/>
      <c r="AI632" s="158"/>
      <c r="AJ632" s="158"/>
      <c r="AK632" s="158"/>
      <c r="AL632" s="158"/>
      <c r="AM632" s="158"/>
      <c r="AN632" s="158"/>
      <c r="AO632" s="158"/>
      <c r="AP632" s="158"/>
      <c r="AQ632" s="158"/>
      <c r="AR632" s="158"/>
      <c r="AS632" s="158"/>
      <c r="AT632" s="158"/>
      <c r="AU632" s="158"/>
      <c r="AV632" s="158"/>
      <c r="AW632" s="158"/>
    </row>
    <row r="633" spans="8:49" ht="12.75">
      <c r="H633" s="158"/>
      <c r="I633" s="158"/>
      <c r="J633" s="158"/>
      <c r="K633" s="158"/>
      <c r="L633" s="158"/>
      <c r="M633" s="158"/>
      <c r="N633" s="158"/>
      <c r="O633" s="158"/>
      <c r="P633" s="158"/>
      <c r="Q633" s="158"/>
      <c r="R633" s="158"/>
      <c r="S633" s="158"/>
      <c r="T633" s="158"/>
      <c r="U633" s="158"/>
      <c r="V633" s="158"/>
      <c r="W633" s="158"/>
      <c r="X633" s="158"/>
      <c r="Y633" s="158"/>
      <c r="Z633" s="158"/>
      <c r="AA633" s="158"/>
      <c r="AB633" s="158"/>
      <c r="AC633" s="158"/>
      <c r="AD633" s="158"/>
      <c r="AE633" s="158"/>
      <c r="AF633" s="158"/>
      <c r="AG633" s="158"/>
      <c r="AH633" s="158"/>
      <c r="AI633" s="158"/>
      <c r="AJ633" s="158"/>
      <c r="AK633" s="158"/>
      <c r="AL633" s="158"/>
      <c r="AM633" s="158"/>
      <c r="AN633" s="158"/>
      <c r="AO633" s="158"/>
      <c r="AP633" s="158"/>
      <c r="AQ633" s="158"/>
      <c r="AR633" s="158"/>
      <c r="AS633" s="158"/>
      <c r="AT633" s="158"/>
      <c r="AU633" s="158"/>
      <c r="AV633" s="158"/>
      <c r="AW633" s="158"/>
    </row>
    <row r="634" spans="8:49" ht="12.75">
      <c r="H634" s="158"/>
      <c r="I634" s="158"/>
      <c r="J634" s="158"/>
      <c r="K634" s="158"/>
      <c r="L634" s="158"/>
      <c r="M634" s="158"/>
      <c r="N634" s="158"/>
      <c r="O634" s="158"/>
      <c r="P634" s="158"/>
      <c r="Q634" s="158"/>
      <c r="R634" s="158"/>
      <c r="S634" s="158"/>
      <c r="T634" s="158"/>
      <c r="U634" s="158"/>
      <c r="V634" s="158"/>
      <c r="W634" s="158"/>
      <c r="X634" s="158"/>
      <c r="Y634" s="158"/>
      <c r="Z634" s="158"/>
      <c r="AA634" s="158"/>
      <c r="AB634" s="158"/>
      <c r="AC634" s="158"/>
      <c r="AD634" s="158"/>
      <c r="AE634" s="158"/>
      <c r="AF634" s="158"/>
      <c r="AG634" s="158"/>
      <c r="AH634" s="158"/>
      <c r="AI634" s="158"/>
      <c r="AJ634" s="158"/>
      <c r="AK634" s="158"/>
      <c r="AL634" s="158"/>
      <c r="AM634" s="158"/>
      <c r="AN634" s="158"/>
      <c r="AO634" s="158"/>
      <c r="AP634" s="158"/>
      <c r="AQ634" s="158"/>
      <c r="AR634" s="158"/>
      <c r="AS634" s="158"/>
      <c r="AT634" s="158"/>
      <c r="AU634" s="158"/>
      <c r="AV634" s="158"/>
      <c r="AW634" s="158"/>
    </row>
    <row r="635" spans="8:49" ht="12.75">
      <c r="H635" s="158"/>
      <c r="I635" s="158"/>
      <c r="J635" s="158"/>
      <c r="K635" s="158"/>
      <c r="L635" s="158"/>
      <c r="M635" s="158"/>
      <c r="N635" s="158"/>
      <c r="O635" s="158"/>
      <c r="P635" s="158"/>
      <c r="Q635" s="158"/>
      <c r="R635" s="158"/>
      <c r="S635" s="158"/>
      <c r="T635" s="158"/>
      <c r="U635" s="158"/>
      <c r="V635" s="158"/>
      <c r="W635" s="158"/>
      <c r="X635" s="158"/>
      <c r="Y635" s="158"/>
      <c r="Z635" s="158"/>
      <c r="AA635" s="158"/>
      <c r="AB635" s="158"/>
      <c r="AC635" s="158"/>
      <c r="AD635" s="158"/>
      <c r="AE635" s="158"/>
      <c r="AF635" s="158"/>
      <c r="AG635" s="158"/>
      <c r="AH635" s="158"/>
      <c r="AI635" s="158"/>
      <c r="AJ635" s="158"/>
      <c r="AK635" s="158"/>
      <c r="AL635" s="158"/>
      <c r="AM635" s="158"/>
      <c r="AN635" s="158"/>
      <c r="AO635" s="158"/>
      <c r="AP635" s="158"/>
      <c r="AQ635" s="158"/>
      <c r="AR635" s="158"/>
      <c r="AS635" s="158"/>
      <c r="AT635" s="158"/>
      <c r="AU635" s="158"/>
      <c r="AV635" s="158"/>
      <c r="AW635" s="158"/>
    </row>
    <row r="636" spans="8:49" ht="12.75">
      <c r="H636" s="158"/>
      <c r="I636" s="158"/>
      <c r="J636" s="158"/>
      <c r="K636" s="158"/>
      <c r="L636" s="158"/>
      <c r="M636" s="158"/>
      <c r="N636" s="158"/>
      <c r="O636" s="158"/>
      <c r="P636" s="158"/>
      <c r="Q636" s="158"/>
      <c r="R636" s="158"/>
      <c r="S636" s="158"/>
      <c r="T636" s="158"/>
      <c r="U636" s="158"/>
      <c r="V636" s="158"/>
      <c r="W636" s="158"/>
      <c r="X636" s="158"/>
      <c r="Y636" s="158"/>
      <c r="Z636" s="158"/>
      <c r="AA636" s="158"/>
      <c r="AB636" s="158"/>
      <c r="AC636" s="158"/>
      <c r="AD636" s="158"/>
      <c r="AE636" s="158"/>
      <c r="AF636" s="158"/>
      <c r="AG636" s="158"/>
      <c r="AH636" s="158"/>
      <c r="AI636" s="158"/>
      <c r="AJ636" s="158"/>
      <c r="AK636" s="158"/>
      <c r="AL636" s="158"/>
      <c r="AM636" s="158"/>
      <c r="AN636" s="158"/>
      <c r="AO636" s="158"/>
      <c r="AP636" s="158"/>
      <c r="AQ636" s="158"/>
      <c r="AR636" s="158"/>
      <c r="AS636" s="158"/>
      <c r="AT636" s="158"/>
      <c r="AU636" s="158"/>
      <c r="AV636" s="158"/>
      <c r="AW636" s="158"/>
    </row>
    <row r="637" spans="8:49" ht="12.75">
      <c r="H637" s="158"/>
      <c r="I637" s="158"/>
      <c r="J637" s="158"/>
      <c r="K637" s="158"/>
      <c r="L637" s="158"/>
      <c r="M637" s="158"/>
      <c r="N637" s="158"/>
      <c r="O637" s="158"/>
      <c r="P637" s="158"/>
      <c r="Q637" s="158"/>
      <c r="R637" s="158"/>
      <c r="S637" s="158"/>
      <c r="T637" s="158"/>
      <c r="U637" s="158"/>
      <c r="V637" s="158"/>
      <c r="W637" s="158"/>
      <c r="X637" s="158"/>
      <c r="Y637" s="158"/>
      <c r="Z637" s="158"/>
      <c r="AA637" s="158"/>
      <c r="AB637" s="158"/>
      <c r="AC637" s="158"/>
      <c r="AD637" s="158"/>
      <c r="AE637" s="158"/>
      <c r="AF637" s="158"/>
      <c r="AG637" s="158"/>
      <c r="AH637" s="158"/>
      <c r="AI637" s="158"/>
      <c r="AJ637" s="158"/>
      <c r="AK637" s="158"/>
      <c r="AL637" s="158"/>
      <c r="AM637" s="158"/>
      <c r="AN637" s="158"/>
      <c r="AO637" s="158"/>
      <c r="AP637" s="158"/>
      <c r="AQ637" s="158"/>
      <c r="AR637" s="158"/>
      <c r="AS637" s="158"/>
      <c r="AT637" s="158"/>
      <c r="AU637" s="158"/>
      <c r="AV637" s="158"/>
      <c r="AW637" s="158"/>
    </row>
    <row r="638" spans="8:49" ht="12.75">
      <c r="H638" s="158"/>
      <c r="I638" s="158"/>
      <c r="J638" s="158"/>
      <c r="K638" s="158"/>
      <c r="L638" s="158"/>
      <c r="M638" s="158"/>
      <c r="N638" s="158"/>
      <c r="O638" s="158"/>
      <c r="P638" s="158"/>
      <c r="Q638" s="158"/>
      <c r="R638" s="158"/>
      <c r="S638" s="158"/>
      <c r="T638" s="158"/>
      <c r="U638" s="158"/>
      <c r="V638" s="158"/>
      <c r="W638" s="158"/>
      <c r="X638" s="158"/>
      <c r="Y638" s="158"/>
      <c r="Z638" s="158"/>
      <c r="AA638" s="158"/>
      <c r="AB638" s="158"/>
      <c r="AC638" s="158"/>
      <c r="AD638" s="158"/>
      <c r="AE638" s="158"/>
      <c r="AF638" s="158"/>
      <c r="AG638" s="158"/>
      <c r="AH638" s="158"/>
      <c r="AI638" s="158"/>
      <c r="AJ638" s="158"/>
      <c r="AK638" s="158"/>
      <c r="AL638" s="158"/>
      <c r="AM638" s="158"/>
      <c r="AN638" s="158"/>
      <c r="AO638" s="158"/>
      <c r="AP638" s="158"/>
      <c r="AQ638" s="158"/>
      <c r="AR638" s="158"/>
      <c r="AS638" s="158"/>
      <c r="AT638" s="158"/>
      <c r="AU638" s="158"/>
      <c r="AV638" s="158"/>
      <c r="AW638" s="158"/>
    </row>
    <row r="639" spans="8:49" ht="12.75">
      <c r="H639" s="158"/>
      <c r="I639" s="158"/>
      <c r="J639" s="158"/>
      <c r="K639" s="158"/>
      <c r="L639" s="158"/>
      <c r="M639" s="158"/>
      <c r="N639" s="158"/>
      <c r="O639" s="158"/>
      <c r="P639" s="158"/>
      <c r="Q639" s="158"/>
      <c r="R639" s="158"/>
      <c r="S639" s="158"/>
      <c r="T639" s="158"/>
      <c r="U639" s="158"/>
      <c r="V639" s="158"/>
      <c r="W639" s="158"/>
      <c r="X639" s="158"/>
      <c r="Y639" s="158"/>
      <c r="Z639" s="158"/>
      <c r="AA639" s="158"/>
      <c r="AB639" s="158"/>
      <c r="AC639" s="158"/>
      <c r="AD639" s="158"/>
      <c r="AE639" s="158"/>
      <c r="AF639" s="158"/>
      <c r="AG639" s="158"/>
      <c r="AH639" s="158"/>
      <c r="AI639" s="158"/>
      <c r="AJ639" s="158"/>
      <c r="AK639" s="158"/>
      <c r="AL639" s="158"/>
      <c r="AM639" s="158"/>
      <c r="AN639" s="158"/>
      <c r="AO639" s="158"/>
      <c r="AP639" s="158"/>
      <c r="AQ639" s="158"/>
      <c r="AR639" s="158"/>
      <c r="AS639" s="158"/>
      <c r="AT639" s="158"/>
      <c r="AU639" s="158"/>
      <c r="AV639" s="158"/>
      <c r="AW639" s="158"/>
    </row>
    <row r="640" spans="8:49" ht="12.75">
      <c r="H640" s="158"/>
      <c r="I640" s="158"/>
      <c r="J640" s="158"/>
      <c r="K640" s="158"/>
      <c r="L640" s="158"/>
      <c r="M640" s="158"/>
      <c r="N640" s="158"/>
      <c r="O640" s="158"/>
      <c r="P640" s="158"/>
      <c r="Q640" s="158"/>
      <c r="R640" s="158"/>
      <c r="S640" s="158"/>
      <c r="T640" s="158"/>
      <c r="U640" s="158"/>
      <c r="V640" s="158"/>
      <c r="W640" s="158"/>
      <c r="X640" s="158"/>
      <c r="Y640" s="158"/>
      <c r="Z640" s="158"/>
      <c r="AA640" s="158"/>
      <c r="AB640" s="158"/>
      <c r="AC640" s="158"/>
      <c r="AD640" s="158"/>
      <c r="AE640" s="158"/>
      <c r="AF640" s="158"/>
      <c r="AG640" s="158"/>
      <c r="AH640" s="158"/>
      <c r="AI640" s="158"/>
      <c r="AJ640" s="158"/>
      <c r="AK640" s="158"/>
      <c r="AL640" s="158"/>
      <c r="AM640" s="158"/>
      <c r="AN640" s="158"/>
      <c r="AO640" s="158"/>
      <c r="AP640" s="158"/>
      <c r="AQ640" s="158"/>
      <c r="AR640" s="158"/>
      <c r="AS640" s="158"/>
      <c r="AT640" s="158"/>
      <c r="AU640" s="158"/>
      <c r="AV640" s="158"/>
      <c r="AW640" s="158"/>
    </row>
    <row r="641" spans="8:49" ht="12.75">
      <c r="H641" s="158"/>
      <c r="I641" s="158"/>
      <c r="J641" s="158"/>
      <c r="K641" s="158"/>
      <c r="L641" s="158"/>
      <c r="M641" s="158"/>
      <c r="N641" s="158"/>
      <c r="O641" s="158"/>
      <c r="P641" s="158"/>
      <c r="Q641" s="158"/>
      <c r="R641" s="158"/>
      <c r="S641" s="158"/>
      <c r="T641" s="158"/>
      <c r="U641" s="158"/>
      <c r="V641" s="158"/>
      <c r="W641" s="158"/>
      <c r="X641" s="158"/>
      <c r="Y641" s="158"/>
      <c r="Z641" s="158"/>
      <c r="AA641" s="158"/>
      <c r="AB641" s="158"/>
      <c r="AC641" s="158"/>
      <c r="AD641" s="158"/>
      <c r="AE641" s="158"/>
      <c r="AF641" s="158"/>
      <c r="AG641" s="158"/>
      <c r="AH641" s="158"/>
      <c r="AI641" s="158"/>
      <c r="AJ641" s="158"/>
      <c r="AK641" s="158"/>
      <c r="AL641" s="158"/>
      <c r="AM641" s="158"/>
      <c r="AN641" s="158"/>
      <c r="AO641" s="158"/>
      <c r="AP641" s="158"/>
      <c r="AQ641" s="158"/>
      <c r="AR641" s="158"/>
      <c r="AS641" s="158"/>
      <c r="AT641" s="158"/>
      <c r="AU641" s="158"/>
      <c r="AV641" s="158"/>
      <c r="AW641" s="158"/>
    </row>
    <row r="642" spans="8:49" ht="12.75">
      <c r="H642" s="158"/>
      <c r="I642" s="158"/>
      <c r="J642" s="158"/>
      <c r="K642" s="158"/>
      <c r="L642" s="158"/>
      <c r="M642" s="158"/>
      <c r="N642" s="158"/>
      <c r="O642" s="158"/>
      <c r="P642" s="158"/>
      <c r="Q642" s="158"/>
      <c r="R642" s="158"/>
      <c r="S642" s="158"/>
      <c r="T642" s="158"/>
      <c r="U642" s="158"/>
      <c r="V642" s="158"/>
      <c r="W642" s="158"/>
      <c r="X642" s="158"/>
      <c r="Y642" s="158"/>
      <c r="Z642" s="158"/>
      <c r="AA642" s="158"/>
      <c r="AB642" s="158"/>
      <c r="AC642" s="158"/>
      <c r="AD642" s="158"/>
      <c r="AE642" s="158"/>
      <c r="AF642" s="158"/>
      <c r="AG642" s="158"/>
      <c r="AH642" s="158"/>
      <c r="AI642" s="158"/>
      <c r="AJ642" s="158"/>
      <c r="AK642" s="158"/>
      <c r="AL642" s="158"/>
      <c r="AM642" s="158"/>
      <c r="AN642" s="158"/>
      <c r="AO642" s="158"/>
      <c r="AP642" s="158"/>
      <c r="AQ642" s="158"/>
      <c r="AR642" s="158"/>
      <c r="AS642" s="158"/>
      <c r="AT642" s="158"/>
      <c r="AU642" s="158"/>
      <c r="AV642" s="158"/>
      <c r="AW642" s="158"/>
    </row>
    <row r="643" spans="8:49" ht="12.75">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row>
    <row r="644" spans="8:49" ht="12.75">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row>
    <row r="645" spans="8:49" ht="12.75">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row>
    <row r="646" spans="8:49" ht="12.75">
      <c r="H646" s="158"/>
      <c r="I646" s="158"/>
      <c r="J646" s="158"/>
      <c r="K646" s="158"/>
      <c r="L646" s="158"/>
      <c r="M646" s="158"/>
      <c r="N646" s="158"/>
      <c r="O646" s="158"/>
      <c r="P646" s="158"/>
      <c r="Q646" s="158"/>
      <c r="R646" s="158"/>
      <c r="S646" s="158"/>
      <c r="T646" s="158"/>
      <c r="U646" s="158"/>
      <c r="V646" s="158"/>
      <c r="W646" s="158"/>
      <c r="X646" s="158"/>
      <c r="Y646" s="158"/>
      <c r="Z646" s="158"/>
      <c r="AA646" s="158"/>
      <c r="AB646" s="158"/>
      <c r="AC646" s="158"/>
      <c r="AD646" s="158"/>
      <c r="AE646" s="158"/>
      <c r="AF646" s="158"/>
      <c r="AG646" s="158"/>
      <c r="AH646" s="158"/>
      <c r="AI646" s="158"/>
      <c r="AJ646" s="158"/>
      <c r="AK646" s="158"/>
      <c r="AL646" s="158"/>
      <c r="AM646" s="158"/>
      <c r="AN646" s="158"/>
      <c r="AO646" s="158"/>
      <c r="AP646" s="158"/>
      <c r="AQ646" s="158"/>
      <c r="AR646" s="158"/>
      <c r="AS646" s="158"/>
      <c r="AT646" s="158"/>
      <c r="AU646" s="158"/>
      <c r="AV646" s="158"/>
      <c r="AW646" s="158"/>
    </row>
    <row r="647" spans="8:49" ht="12.75">
      <c r="H647" s="158"/>
      <c r="I647" s="158"/>
      <c r="J647" s="158"/>
      <c r="K647" s="158"/>
      <c r="L647" s="158"/>
      <c r="M647" s="158"/>
      <c r="N647" s="158"/>
      <c r="O647" s="158"/>
      <c r="P647" s="158"/>
      <c r="Q647" s="158"/>
      <c r="R647" s="158"/>
      <c r="S647" s="158"/>
      <c r="T647" s="158"/>
      <c r="U647" s="158"/>
      <c r="V647" s="158"/>
      <c r="W647" s="158"/>
      <c r="X647" s="158"/>
      <c r="Y647" s="158"/>
      <c r="Z647" s="158"/>
      <c r="AA647" s="158"/>
      <c r="AB647" s="158"/>
      <c r="AC647" s="158"/>
      <c r="AD647" s="158"/>
      <c r="AE647" s="158"/>
      <c r="AF647" s="158"/>
      <c r="AG647" s="158"/>
      <c r="AH647" s="158"/>
      <c r="AI647" s="158"/>
      <c r="AJ647" s="158"/>
      <c r="AK647" s="158"/>
      <c r="AL647" s="158"/>
      <c r="AM647" s="158"/>
      <c r="AN647" s="158"/>
      <c r="AO647" s="158"/>
      <c r="AP647" s="158"/>
      <c r="AQ647" s="158"/>
      <c r="AR647" s="158"/>
      <c r="AS647" s="158"/>
      <c r="AT647" s="158"/>
      <c r="AU647" s="158"/>
      <c r="AV647" s="158"/>
      <c r="AW647" s="158"/>
    </row>
    <row r="648" spans="8:49" ht="12.75">
      <c r="H648" s="158"/>
      <c r="I648" s="158"/>
      <c r="J648" s="158"/>
      <c r="K648" s="158"/>
      <c r="L648" s="158"/>
      <c r="M648" s="158"/>
      <c r="N648" s="158"/>
      <c r="O648" s="158"/>
      <c r="P648" s="158"/>
      <c r="Q648" s="158"/>
      <c r="R648" s="158"/>
      <c r="S648" s="158"/>
      <c r="T648" s="158"/>
      <c r="U648" s="158"/>
      <c r="V648" s="158"/>
      <c r="W648" s="158"/>
      <c r="X648" s="158"/>
      <c r="Y648" s="158"/>
      <c r="Z648" s="158"/>
      <c r="AA648" s="158"/>
      <c r="AB648" s="158"/>
      <c r="AC648" s="158"/>
      <c r="AD648" s="158"/>
      <c r="AE648" s="158"/>
      <c r="AF648" s="158"/>
      <c r="AG648" s="158"/>
      <c r="AH648" s="158"/>
      <c r="AI648" s="158"/>
      <c r="AJ648" s="158"/>
      <c r="AK648" s="158"/>
      <c r="AL648" s="158"/>
      <c r="AM648" s="158"/>
      <c r="AN648" s="158"/>
      <c r="AO648" s="158"/>
      <c r="AP648" s="158"/>
      <c r="AQ648" s="158"/>
      <c r="AR648" s="158"/>
      <c r="AS648" s="158"/>
      <c r="AT648" s="158"/>
      <c r="AU648" s="158"/>
      <c r="AV648" s="158"/>
      <c r="AW648" s="158"/>
    </row>
    <row r="649" spans="8:49" ht="12.75">
      <c r="H649" s="158"/>
      <c r="I649" s="158"/>
      <c r="J649" s="158"/>
      <c r="K649" s="158"/>
      <c r="L649" s="158"/>
      <c r="M649" s="158"/>
      <c r="N649" s="158"/>
      <c r="O649" s="158"/>
      <c r="P649" s="158"/>
      <c r="Q649" s="158"/>
      <c r="R649" s="158"/>
      <c r="S649" s="158"/>
      <c r="T649" s="158"/>
      <c r="U649" s="158"/>
      <c r="V649" s="158"/>
      <c r="W649" s="158"/>
      <c r="X649" s="158"/>
      <c r="Y649" s="158"/>
      <c r="Z649" s="158"/>
      <c r="AA649" s="158"/>
      <c r="AB649" s="158"/>
      <c r="AC649" s="158"/>
      <c r="AD649" s="158"/>
      <c r="AE649" s="158"/>
      <c r="AF649" s="158"/>
      <c r="AG649" s="158"/>
      <c r="AH649" s="158"/>
      <c r="AI649" s="158"/>
      <c r="AJ649" s="158"/>
      <c r="AK649" s="158"/>
      <c r="AL649" s="158"/>
      <c r="AM649" s="158"/>
      <c r="AN649" s="158"/>
      <c r="AO649" s="158"/>
      <c r="AP649" s="158"/>
      <c r="AQ649" s="158"/>
      <c r="AR649" s="158"/>
      <c r="AS649" s="158"/>
      <c r="AT649" s="158"/>
      <c r="AU649" s="158"/>
      <c r="AV649" s="158"/>
      <c r="AW649" s="158"/>
    </row>
    <row r="650" spans="8:49" ht="12.75">
      <c r="H650" s="158"/>
      <c r="I650" s="158"/>
      <c r="J650" s="158"/>
      <c r="K650" s="158"/>
      <c r="L650" s="158"/>
      <c r="M650" s="158"/>
      <c r="N650" s="158"/>
      <c r="O650" s="158"/>
      <c r="P650" s="158"/>
      <c r="Q650" s="158"/>
      <c r="R650" s="158"/>
      <c r="S650" s="158"/>
      <c r="T650" s="158"/>
      <c r="U650" s="158"/>
      <c r="V650" s="158"/>
      <c r="W650" s="158"/>
      <c r="X650" s="158"/>
      <c r="Y650" s="158"/>
      <c r="Z650" s="158"/>
      <c r="AA650" s="158"/>
      <c r="AB650" s="158"/>
      <c r="AC650" s="158"/>
      <c r="AD650" s="158"/>
      <c r="AE650" s="158"/>
      <c r="AF650" s="158"/>
      <c r="AG650" s="158"/>
      <c r="AH650" s="158"/>
      <c r="AI650" s="158"/>
      <c r="AJ650" s="158"/>
      <c r="AK650" s="158"/>
      <c r="AL650" s="158"/>
      <c r="AM650" s="158"/>
      <c r="AN650" s="158"/>
      <c r="AO650" s="158"/>
      <c r="AP650" s="158"/>
      <c r="AQ650" s="158"/>
      <c r="AR650" s="158"/>
      <c r="AS650" s="158"/>
      <c r="AT650" s="158"/>
      <c r="AU650" s="158"/>
      <c r="AV650" s="158"/>
      <c r="AW650" s="158"/>
    </row>
    <row r="651" spans="8:49" ht="12.75">
      <c r="H651" s="158"/>
      <c r="I651" s="158"/>
      <c r="J651" s="158"/>
      <c r="K651" s="158"/>
      <c r="L651" s="158"/>
      <c r="M651" s="158"/>
      <c r="N651" s="158"/>
      <c r="O651" s="158"/>
      <c r="P651" s="158"/>
      <c r="Q651" s="158"/>
      <c r="R651" s="158"/>
      <c r="S651" s="158"/>
      <c r="T651" s="158"/>
      <c r="U651" s="158"/>
      <c r="V651" s="158"/>
      <c r="W651" s="158"/>
      <c r="X651" s="158"/>
      <c r="Y651" s="158"/>
      <c r="Z651" s="158"/>
      <c r="AA651" s="158"/>
      <c r="AB651" s="158"/>
      <c r="AC651" s="158"/>
      <c r="AD651" s="158"/>
      <c r="AE651" s="158"/>
      <c r="AF651" s="158"/>
      <c r="AG651" s="158"/>
      <c r="AH651" s="158"/>
      <c r="AI651" s="158"/>
      <c r="AJ651" s="158"/>
      <c r="AK651" s="158"/>
      <c r="AL651" s="158"/>
      <c r="AM651" s="158"/>
      <c r="AN651" s="158"/>
      <c r="AO651" s="158"/>
      <c r="AP651" s="158"/>
      <c r="AQ651" s="158"/>
      <c r="AR651" s="158"/>
      <c r="AS651" s="158"/>
      <c r="AT651" s="158"/>
      <c r="AU651" s="158"/>
      <c r="AV651" s="158"/>
      <c r="AW651" s="158"/>
    </row>
    <row r="652" spans="8:49" ht="12.75">
      <c r="H652" s="158"/>
      <c r="I652" s="158"/>
      <c r="J652" s="158"/>
      <c r="K652" s="158"/>
      <c r="L652" s="158"/>
      <c r="M652" s="158"/>
      <c r="N652" s="158"/>
      <c r="O652" s="158"/>
      <c r="P652" s="158"/>
      <c r="Q652" s="158"/>
      <c r="R652" s="158"/>
      <c r="S652" s="158"/>
      <c r="T652" s="158"/>
      <c r="U652" s="158"/>
      <c r="V652" s="158"/>
      <c r="W652" s="158"/>
      <c r="X652" s="158"/>
      <c r="Y652" s="158"/>
      <c r="Z652" s="158"/>
      <c r="AA652" s="158"/>
      <c r="AB652" s="158"/>
      <c r="AC652" s="158"/>
      <c r="AD652" s="158"/>
      <c r="AE652" s="158"/>
      <c r="AF652" s="158"/>
      <c r="AG652" s="158"/>
      <c r="AH652" s="158"/>
      <c r="AI652" s="158"/>
      <c r="AJ652" s="158"/>
      <c r="AK652" s="158"/>
      <c r="AL652" s="158"/>
      <c r="AM652" s="158"/>
      <c r="AN652" s="158"/>
      <c r="AO652" s="158"/>
      <c r="AP652" s="158"/>
      <c r="AQ652" s="158"/>
      <c r="AR652" s="158"/>
      <c r="AS652" s="158"/>
      <c r="AT652" s="158"/>
      <c r="AU652" s="158"/>
      <c r="AV652" s="158"/>
      <c r="AW652" s="158"/>
    </row>
    <row r="653" spans="8:49" ht="12.75">
      <c r="H653" s="158"/>
      <c r="I653" s="158"/>
      <c r="J653" s="158"/>
      <c r="K653" s="158"/>
      <c r="L653" s="158"/>
      <c r="M653" s="158"/>
      <c r="N653" s="158"/>
      <c r="O653" s="158"/>
      <c r="P653" s="158"/>
      <c r="Q653" s="158"/>
      <c r="R653" s="158"/>
      <c r="S653" s="158"/>
      <c r="T653" s="158"/>
      <c r="U653" s="158"/>
      <c r="V653" s="158"/>
      <c r="W653" s="158"/>
      <c r="X653" s="158"/>
      <c r="Y653" s="158"/>
      <c r="Z653" s="158"/>
      <c r="AA653" s="158"/>
      <c r="AB653" s="158"/>
      <c r="AC653" s="158"/>
      <c r="AD653" s="158"/>
      <c r="AE653" s="158"/>
      <c r="AF653" s="158"/>
      <c r="AG653" s="158"/>
      <c r="AH653" s="158"/>
      <c r="AI653" s="158"/>
      <c r="AJ653" s="158"/>
      <c r="AK653" s="158"/>
      <c r="AL653" s="158"/>
      <c r="AM653" s="158"/>
      <c r="AN653" s="158"/>
      <c r="AO653" s="158"/>
      <c r="AP653" s="158"/>
      <c r="AQ653" s="158"/>
      <c r="AR653" s="158"/>
      <c r="AS653" s="158"/>
      <c r="AT653" s="158"/>
      <c r="AU653" s="158"/>
      <c r="AV653" s="158"/>
      <c r="AW653" s="158"/>
    </row>
    <row r="654" spans="8:49" ht="12.75">
      <c r="H654" s="158"/>
      <c r="I654" s="158"/>
      <c r="J654" s="158"/>
      <c r="K654" s="158"/>
      <c r="L654" s="158"/>
      <c r="M654" s="158"/>
      <c r="N654" s="158"/>
      <c r="O654" s="158"/>
      <c r="P654" s="158"/>
      <c r="Q654" s="158"/>
      <c r="R654" s="158"/>
      <c r="S654" s="158"/>
      <c r="T654" s="158"/>
      <c r="U654" s="158"/>
      <c r="V654" s="158"/>
      <c r="W654" s="158"/>
      <c r="X654" s="158"/>
      <c r="Y654" s="158"/>
      <c r="Z654" s="158"/>
      <c r="AA654" s="158"/>
      <c r="AB654" s="158"/>
      <c r="AC654" s="158"/>
      <c r="AD654" s="158"/>
      <c r="AE654" s="158"/>
      <c r="AF654" s="158"/>
      <c r="AG654" s="158"/>
      <c r="AH654" s="158"/>
      <c r="AI654" s="158"/>
      <c r="AJ654" s="158"/>
      <c r="AK654" s="158"/>
      <c r="AL654" s="158"/>
      <c r="AM654" s="158"/>
      <c r="AN654" s="158"/>
      <c r="AO654" s="158"/>
      <c r="AP654" s="158"/>
      <c r="AQ654" s="158"/>
      <c r="AR654" s="158"/>
      <c r="AS654" s="158"/>
      <c r="AT654" s="158"/>
      <c r="AU654" s="158"/>
      <c r="AV654" s="158"/>
      <c r="AW654" s="158"/>
    </row>
    <row r="655" spans="8:49" ht="12.75">
      <c r="H655" s="158"/>
      <c r="I655" s="158"/>
      <c r="J655" s="158"/>
      <c r="K655" s="158"/>
      <c r="L655" s="158"/>
      <c r="M655" s="158"/>
      <c r="N655" s="158"/>
      <c r="O655" s="158"/>
      <c r="P655" s="158"/>
      <c r="Q655" s="158"/>
      <c r="R655" s="158"/>
      <c r="S655" s="158"/>
      <c r="T655" s="158"/>
      <c r="U655" s="158"/>
      <c r="V655" s="158"/>
      <c r="W655" s="158"/>
      <c r="X655" s="158"/>
      <c r="Y655" s="158"/>
      <c r="Z655" s="158"/>
      <c r="AA655" s="158"/>
      <c r="AB655" s="158"/>
      <c r="AC655" s="158"/>
      <c r="AD655" s="158"/>
      <c r="AE655" s="158"/>
      <c r="AF655" s="158"/>
      <c r="AG655" s="158"/>
      <c r="AH655" s="158"/>
      <c r="AI655" s="158"/>
      <c r="AJ655" s="158"/>
      <c r="AK655" s="158"/>
      <c r="AL655" s="158"/>
      <c r="AM655" s="158"/>
      <c r="AN655" s="158"/>
      <c r="AO655" s="158"/>
      <c r="AP655" s="158"/>
      <c r="AQ655" s="158"/>
      <c r="AR655" s="158"/>
      <c r="AS655" s="158"/>
      <c r="AT655" s="158"/>
      <c r="AU655" s="158"/>
      <c r="AV655" s="158"/>
      <c r="AW655" s="158"/>
    </row>
    <row r="656" spans="8:49" ht="12.75">
      <c r="H656" s="158"/>
      <c r="I656" s="158"/>
      <c r="J656" s="158"/>
      <c r="K656" s="158"/>
      <c r="L656" s="158"/>
      <c r="M656" s="158"/>
      <c r="N656" s="158"/>
      <c r="O656" s="158"/>
      <c r="P656" s="158"/>
      <c r="Q656" s="158"/>
      <c r="R656" s="158"/>
      <c r="S656" s="158"/>
      <c r="T656" s="158"/>
      <c r="U656" s="158"/>
      <c r="V656" s="158"/>
      <c r="W656" s="158"/>
      <c r="X656" s="158"/>
      <c r="Y656" s="158"/>
      <c r="Z656" s="158"/>
      <c r="AA656" s="158"/>
      <c r="AB656" s="158"/>
      <c r="AC656" s="158"/>
      <c r="AD656" s="158"/>
      <c r="AE656" s="158"/>
      <c r="AF656" s="158"/>
      <c r="AG656" s="158"/>
      <c r="AH656" s="158"/>
      <c r="AI656" s="158"/>
      <c r="AJ656" s="158"/>
      <c r="AK656" s="158"/>
      <c r="AL656" s="158"/>
      <c r="AM656" s="158"/>
      <c r="AN656" s="158"/>
      <c r="AO656" s="158"/>
      <c r="AP656" s="158"/>
      <c r="AQ656" s="158"/>
      <c r="AR656" s="158"/>
      <c r="AS656" s="158"/>
      <c r="AT656" s="158"/>
      <c r="AU656" s="158"/>
      <c r="AV656" s="158"/>
      <c r="AW656" s="158"/>
    </row>
    <row r="657" spans="8:49" ht="12.75">
      <c r="H657" s="158"/>
      <c r="I657" s="158"/>
      <c r="J657" s="158"/>
      <c r="K657" s="158"/>
      <c r="L657" s="158"/>
      <c r="M657" s="158"/>
      <c r="N657" s="158"/>
      <c r="O657" s="158"/>
      <c r="P657" s="158"/>
      <c r="Q657" s="158"/>
      <c r="R657" s="158"/>
      <c r="S657" s="158"/>
      <c r="T657" s="158"/>
      <c r="U657" s="158"/>
      <c r="V657" s="158"/>
      <c r="W657" s="158"/>
      <c r="X657" s="158"/>
      <c r="Y657" s="158"/>
      <c r="Z657" s="158"/>
      <c r="AA657" s="158"/>
      <c r="AB657" s="158"/>
      <c r="AC657" s="158"/>
      <c r="AD657" s="158"/>
      <c r="AE657" s="158"/>
      <c r="AF657" s="158"/>
      <c r="AG657" s="158"/>
      <c r="AH657" s="158"/>
      <c r="AI657" s="158"/>
      <c r="AJ657" s="158"/>
      <c r="AK657" s="158"/>
      <c r="AL657" s="158"/>
      <c r="AM657" s="158"/>
      <c r="AN657" s="158"/>
      <c r="AO657" s="158"/>
      <c r="AP657" s="158"/>
      <c r="AQ657" s="158"/>
      <c r="AR657" s="158"/>
      <c r="AS657" s="158"/>
      <c r="AT657" s="158"/>
      <c r="AU657" s="158"/>
      <c r="AV657" s="158"/>
      <c r="AW657" s="158"/>
    </row>
    <row r="658" spans="8:49" ht="12.75">
      <c r="H658" s="158"/>
      <c r="I658" s="158"/>
      <c r="J658" s="158"/>
      <c r="K658" s="158"/>
      <c r="L658" s="158"/>
      <c r="M658" s="158"/>
      <c r="N658" s="158"/>
      <c r="O658" s="158"/>
      <c r="P658" s="158"/>
      <c r="Q658" s="158"/>
      <c r="R658" s="158"/>
      <c r="S658" s="158"/>
      <c r="T658" s="158"/>
      <c r="U658" s="158"/>
      <c r="V658" s="158"/>
      <c r="W658" s="158"/>
      <c r="X658" s="158"/>
      <c r="Y658" s="158"/>
      <c r="Z658" s="158"/>
      <c r="AA658" s="158"/>
      <c r="AB658" s="158"/>
      <c r="AC658" s="158"/>
      <c r="AD658" s="158"/>
      <c r="AE658" s="158"/>
      <c r="AF658" s="158"/>
      <c r="AG658" s="158"/>
      <c r="AH658" s="158"/>
      <c r="AI658" s="158"/>
      <c r="AJ658" s="158"/>
      <c r="AK658" s="158"/>
      <c r="AL658" s="158"/>
      <c r="AM658" s="158"/>
      <c r="AN658" s="158"/>
      <c r="AO658" s="158"/>
      <c r="AP658" s="158"/>
      <c r="AQ658" s="158"/>
      <c r="AR658" s="158"/>
      <c r="AS658" s="158"/>
      <c r="AT658" s="158"/>
      <c r="AU658" s="158"/>
      <c r="AV658" s="158"/>
      <c r="AW658" s="158"/>
    </row>
    <row r="659" spans="8:49" ht="12.75">
      <c r="H659" s="158"/>
      <c r="I659" s="158"/>
      <c r="J659" s="158"/>
      <c r="K659" s="158"/>
      <c r="L659" s="158"/>
      <c r="M659" s="158"/>
      <c r="N659" s="158"/>
      <c r="O659" s="158"/>
      <c r="P659" s="158"/>
      <c r="Q659" s="158"/>
      <c r="R659" s="158"/>
      <c r="S659" s="158"/>
      <c r="T659" s="158"/>
      <c r="U659" s="158"/>
      <c r="V659" s="158"/>
      <c r="W659" s="158"/>
      <c r="X659" s="158"/>
      <c r="Y659" s="158"/>
      <c r="Z659" s="158"/>
      <c r="AA659" s="158"/>
      <c r="AB659" s="158"/>
      <c r="AC659" s="158"/>
      <c r="AD659" s="158"/>
      <c r="AE659" s="158"/>
      <c r="AF659" s="158"/>
      <c r="AG659" s="158"/>
      <c r="AH659" s="158"/>
      <c r="AI659" s="158"/>
      <c r="AJ659" s="158"/>
      <c r="AK659" s="158"/>
      <c r="AL659" s="158"/>
      <c r="AM659" s="158"/>
      <c r="AN659" s="158"/>
      <c r="AO659" s="158"/>
      <c r="AP659" s="158"/>
      <c r="AQ659" s="158"/>
      <c r="AR659" s="158"/>
      <c r="AS659" s="158"/>
      <c r="AT659" s="158"/>
      <c r="AU659" s="158"/>
      <c r="AV659" s="158"/>
      <c r="AW659" s="158"/>
    </row>
    <row r="660" spans="8:49" ht="12.75">
      <c r="H660" s="158"/>
      <c r="I660" s="158"/>
      <c r="J660" s="158"/>
      <c r="K660" s="158"/>
      <c r="L660" s="158"/>
      <c r="M660" s="158"/>
      <c r="N660" s="158"/>
      <c r="O660" s="158"/>
      <c r="P660" s="158"/>
      <c r="Q660" s="158"/>
      <c r="R660" s="158"/>
      <c r="S660" s="158"/>
      <c r="T660" s="158"/>
      <c r="U660" s="158"/>
      <c r="V660" s="158"/>
      <c r="W660" s="158"/>
      <c r="X660" s="158"/>
      <c r="Y660" s="158"/>
      <c r="Z660" s="158"/>
      <c r="AA660" s="158"/>
      <c r="AB660" s="158"/>
      <c r="AC660" s="158"/>
      <c r="AD660" s="158"/>
      <c r="AE660" s="158"/>
      <c r="AF660" s="158"/>
      <c r="AG660" s="158"/>
      <c r="AH660" s="158"/>
      <c r="AI660" s="158"/>
      <c r="AJ660" s="158"/>
      <c r="AK660" s="158"/>
      <c r="AL660" s="158"/>
      <c r="AM660" s="158"/>
      <c r="AN660" s="158"/>
      <c r="AO660" s="158"/>
      <c r="AP660" s="158"/>
      <c r="AQ660" s="158"/>
      <c r="AR660" s="158"/>
      <c r="AS660" s="158"/>
      <c r="AT660" s="158"/>
      <c r="AU660" s="158"/>
      <c r="AV660" s="158"/>
      <c r="AW660" s="158"/>
    </row>
    <row r="661" spans="8:49" ht="12.75">
      <c r="H661" s="158"/>
      <c r="I661" s="158"/>
      <c r="J661" s="158"/>
      <c r="K661" s="158"/>
      <c r="L661" s="158"/>
      <c r="M661" s="158"/>
      <c r="N661" s="158"/>
      <c r="O661" s="158"/>
      <c r="P661" s="158"/>
      <c r="Q661" s="158"/>
      <c r="R661" s="158"/>
      <c r="S661" s="158"/>
      <c r="T661" s="158"/>
      <c r="U661" s="158"/>
      <c r="V661" s="158"/>
      <c r="W661" s="158"/>
      <c r="X661" s="158"/>
      <c r="Y661" s="158"/>
      <c r="Z661" s="158"/>
      <c r="AA661" s="158"/>
      <c r="AB661" s="158"/>
      <c r="AC661" s="158"/>
      <c r="AD661" s="158"/>
      <c r="AE661" s="158"/>
      <c r="AF661" s="158"/>
      <c r="AG661" s="158"/>
      <c r="AH661" s="158"/>
      <c r="AI661" s="158"/>
      <c r="AJ661" s="158"/>
      <c r="AK661" s="158"/>
      <c r="AL661" s="158"/>
      <c r="AM661" s="158"/>
      <c r="AN661" s="158"/>
      <c r="AO661" s="158"/>
      <c r="AP661" s="158"/>
      <c r="AQ661" s="158"/>
      <c r="AR661" s="158"/>
      <c r="AS661" s="158"/>
      <c r="AT661" s="158"/>
      <c r="AU661" s="158"/>
      <c r="AV661" s="158"/>
      <c r="AW661" s="158"/>
    </row>
    <row r="662" spans="8:49" ht="12.75">
      <c r="H662" s="158"/>
      <c r="I662" s="158"/>
      <c r="J662" s="158"/>
      <c r="K662" s="158"/>
      <c r="L662" s="158"/>
      <c r="M662" s="158"/>
      <c r="N662" s="158"/>
      <c r="O662" s="158"/>
      <c r="P662" s="158"/>
      <c r="Q662" s="158"/>
      <c r="R662" s="158"/>
      <c r="S662" s="158"/>
      <c r="T662" s="158"/>
      <c r="U662" s="158"/>
      <c r="V662" s="158"/>
      <c r="W662" s="158"/>
      <c r="X662" s="158"/>
      <c r="Y662" s="158"/>
      <c r="Z662" s="158"/>
      <c r="AA662" s="158"/>
      <c r="AB662" s="158"/>
      <c r="AC662" s="158"/>
      <c r="AD662" s="158"/>
      <c r="AE662" s="158"/>
      <c r="AF662" s="158"/>
      <c r="AG662" s="158"/>
      <c r="AH662" s="158"/>
      <c r="AI662" s="158"/>
      <c r="AJ662" s="158"/>
      <c r="AK662" s="158"/>
      <c r="AL662" s="158"/>
      <c r="AM662" s="158"/>
      <c r="AN662" s="158"/>
      <c r="AO662" s="158"/>
      <c r="AP662" s="158"/>
      <c r="AQ662" s="158"/>
      <c r="AR662" s="158"/>
      <c r="AS662" s="158"/>
      <c r="AT662" s="158"/>
      <c r="AU662" s="158"/>
      <c r="AV662" s="158"/>
      <c r="AW662" s="158"/>
    </row>
    <row r="663" spans="8:49" ht="12.75">
      <c r="H663" s="158"/>
      <c r="I663" s="158"/>
      <c r="J663" s="158"/>
      <c r="K663" s="158"/>
      <c r="L663" s="158"/>
      <c r="M663" s="158"/>
      <c r="N663" s="158"/>
      <c r="O663" s="158"/>
      <c r="P663" s="158"/>
      <c r="Q663" s="158"/>
      <c r="R663" s="158"/>
      <c r="S663" s="158"/>
      <c r="T663" s="158"/>
      <c r="U663" s="158"/>
      <c r="V663" s="158"/>
      <c r="W663" s="158"/>
      <c r="X663" s="158"/>
      <c r="Y663" s="158"/>
      <c r="Z663" s="158"/>
      <c r="AA663" s="158"/>
      <c r="AB663" s="158"/>
      <c r="AC663" s="158"/>
      <c r="AD663" s="158"/>
      <c r="AE663" s="158"/>
      <c r="AF663" s="158"/>
      <c r="AG663" s="158"/>
      <c r="AH663" s="158"/>
      <c r="AI663" s="158"/>
      <c r="AJ663" s="158"/>
      <c r="AK663" s="158"/>
      <c r="AL663" s="158"/>
      <c r="AM663" s="158"/>
      <c r="AN663" s="158"/>
      <c r="AO663" s="158"/>
      <c r="AP663" s="158"/>
      <c r="AQ663" s="158"/>
      <c r="AR663" s="158"/>
      <c r="AS663" s="158"/>
      <c r="AT663" s="158"/>
      <c r="AU663" s="158"/>
      <c r="AV663" s="158"/>
      <c r="AW663" s="158"/>
    </row>
    <row r="664" spans="8:49" ht="12.75">
      <c r="H664" s="158"/>
      <c r="I664" s="158"/>
      <c r="J664" s="158"/>
      <c r="K664" s="158"/>
      <c r="L664" s="158"/>
      <c r="M664" s="158"/>
      <c r="N664" s="158"/>
      <c r="O664" s="158"/>
      <c r="P664" s="158"/>
      <c r="Q664" s="158"/>
      <c r="R664" s="158"/>
      <c r="S664" s="158"/>
      <c r="T664" s="158"/>
      <c r="U664" s="158"/>
      <c r="V664" s="158"/>
      <c r="W664" s="158"/>
      <c r="X664" s="158"/>
      <c r="Y664" s="158"/>
      <c r="Z664" s="158"/>
      <c r="AA664" s="158"/>
      <c r="AB664" s="158"/>
      <c r="AC664" s="158"/>
      <c r="AD664" s="158"/>
      <c r="AE664" s="158"/>
      <c r="AF664" s="158"/>
      <c r="AG664" s="158"/>
      <c r="AH664" s="158"/>
      <c r="AI664" s="158"/>
      <c r="AJ664" s="158"/>
      <c r="AK664" s="158"/>
      <c r="AL664" s="158"/>
      <c r="AM664" s="158"/>
      <c r="AN664" s="158"/>
      <c r="AO664" s="158"/>
      <c r="AP664" s="158"/>
      <c r="AQ664" s="158"/>
      <c r="AR664" s="158"/>
      <c r="AS664" s="158"/>
      <c r="AT664" s="158"/>
      <c r="AU664" s="158"/>
      <c r="AV664" s="158"/>
      <c r="AW664" s="158"/>
    </row>
    <row r="665" spans="8:49" ht="12.75">
      <c r="H665" s="158"/>
      <c r="I665" s="158"/>
      <c r="J665" s="158"/>
      <c r="K665" s="158"/>
      <c r="L665" s="158"/>
      <c r="M665" s="158"/>
      <c r="N665" s="158"/>
      <c r="O665" s="158"/>
      <c r="P665" s="158"/>
      <c r="Q665" s="158"/>
      <c r="R665" s="158"/>
      <c r="S665" s="158"/>
      <c r="T665" s="158"/>
      <c r="U665" s="158"/>
      <c r="V665" s="158"/>
      <c r="W665" s="158"/>
      <c r="X665" s="158"/>
      <c r="Y665" s="158"/>
      <c r="Z665" s="158"/>
      <c r="AA665" s="158"/>
      <c r="AB665" s="158"/>
      <c r="AC665" s="158"/>
      <c r="AD665" s="158"/>
      <c r="AE665" s="158"/>
      <c r="AF665" s="158"/>
      <c r="AG665" s="158"/>
      <c r="AH665" s="158"/>
      <c r="AI665" s="158"/>
      <c r="AJ665" s="158"/>
      <c r="AK665" s="158"/>
      <c r="AL665" s="158"/>
      <c r="AM665" s="158"/>
      <c r="AN665" s="158"/>
      <c r="AO665" s="158"/>
      <c r="AP665" s="158"/>
      <c r="AQ665" s="158"/>
      <c r="AR665" s="158"/>
      <c r="AS665" s="158"/>
      <c r="AT665" s="158"/>
      <c r="AU665" s="158"/>
      <c r="AV665" s="158"/>
      <c r="AW665" s="158"/>
    </row>
    <row r="666" spans="8:49" ht="12.75">
      <c r="H666" s="158"/>
      <c r="I666" s="158"/>
      <c r="J666" s="158"/>
      <c r="K666" s="158"/>
      <c r="L666" s="158"/>
      <c r="M666" s="158"/>
      <c r="N666" s="158"/>
      <c r="O666" s="158"/>
      <c r="P666" s="158"/>
      <c r="Q666" s="158"/>
      <c r="R666" s="158"/>
      <c r="S666" s="158"/>
      <c r="T666" s="158"/>
      <c r="U666" s="158"/>
      <c r="V666" s="158"/>
      <c r="W666" s="158"/>
      <c r="X666" s="158"/>
      <c r="Y666" s="158"/>
      <c r="Z666" s="158"/>
      <c r="AA666" s="158"/>
      <c r="AB666" s="158"/>
      <c r="AC666" s="158"/>
      <c r="AD666" s="158"/>
      <c r="AE666" s="158"/>
      <c r="AF666" s="158"/>
      <c r="AG666" s="158"/>
      <c r="AH666" s="158"/>
      <c r="AI666" s="158"/>
      <c r="AJ666" s="158"/>
      <c r="AK666" s="158"/>
      <c r="AL666" s="158"/>
      <c r="AM666" s="158"/>
      <c r="AN666" s="158"/>
      <c r="AO666" s="158"/>
      <c r="AP666" s="158"/>
      <c r="AQ666" s="158"/>
      <c r="AR666" s="158"/>
      <c r="AS666" s="158"/>
      <c r="AT666" s="158"/>
      <c r="AU666" s="158"/>
      <c r="AV666" s="158"/>
      <c r="AW666" s="158"/>
    </row>
    <row r="667" spans="8:49" ht="12.75">
      <c r="H667" s="158"/>
      <c r="I667" s="158"/>
      <c r="J667" s="158"/>
      <c r="K667" s="158"/>
      <c r="L667" s="158"/>
      <c r="M667" s="158"/>
      <c r="N667" s="158"/>
      <c r="O667" s="158"/>
      <c r="P667" s="158"/>
      <c r="Q667" s="158"/>
      <c r="R667" s="158"/>
      <c r="S667" s="158"/>
      <c r="T667" s="158"/>
      <c r="U667" s="158"/>
      <c r="V667" s="158"/>
      <c r="W667" s="158"/>
      <c r="X667" s="158"/>
      <c r="Y667" s="158"/>
      <c r="Z667" s="158"/>
      <c r="AA667" s="158"/>
      <c r="AB667" s="158"/>
      <c r="AC667" s="158"/>
      <c r="AD667" s="158"/>
      <c r="AE667" s="158"/>
      <c r="AF667" s="158"/>
      <c r="AG667" s="158"/>
      <c r="AH667" s="158"/>
      <c r="AI667" s="158"/>
      <c r="AJ667" s="158"/>
      <c r="AK667" s="158"/>
      <c r="AL667" s="158"/>
      <c r="AM667" s="158"/>
      <c r="AN667" s="158"/>
      <c r="AO667" s="158"/>
      <c r="AP667" s="158"/>
      <c r="AQ667" s="158"/>
      <c r="AR667" s="158"/>
      <c r="AS667" s="158"/>
      <c r="AT667" s="158"/>
      <c r="AU667" s="158"/>
      <c r="AV667" s="158"/>
      <c r="AW667" s="158"/>
    </row>
    <row r="668" spans="8:49" ht="12.75">
      <c r="H668" s="158"/>
      <c r="I668" s="158"/>
      <c r="J668" s="158"/>
      <c r="K668" s="158"/>
      <c r="L668" s="158"/>
      <c r="M668" s="158"/>
      <c r="N668" s="158"/>
      <c r="O668" s="158"/>
      <c r="P668" s="158"/>
      <c r="Q668" s="158"/>
      <c r="R668" s="158"/>
      <c r="S668" s="158"/>
      <c r="T668" s="158"/>
      <c r="U668" s="158"/>
      <c r="V668" s="158"/>
      <c r="W668" s="158"/>
      <c r="X668" s="158"/>
      <c r="Y668" s="158"/>
      <c r="Z668" s="158"/>
      <c r="AA668" s="158"/>
      <c r="AB668" s="158"/>
      <c r="AC668" s="158"/>
      <c r="AD668" s="158"/>
      <c r="AE668" s="158"/>
      <c r="AF668" s="158"/>
      <c r="AG668" s="158"/>
      <c r="AH668" s="158"/>
      <c r="AI668" s="158"/>
      <c r="AJ668" s="158"/>
      <c r="AK668" s="158"/>
      <c r="AL668" s="158"/>
      <c r="AM668" s="158"/>
      <c r="AN668" s="158"/>
      <c r="AO668" s="158"/>
      <c r="AP668" s="158"/>
      <c r="AQ668" s="158"/>
      <c r="AR668" s="158"/>
      <c r="AS668" s="158"/>
      <c r="AT668" s="158"/>
      <c r="AU668" s="158"/>
      <c r="AV668" s="158"/>
      <c r="AW668" s="158"/>
    </row>
    <row r="669" spans="8:49" ht="12.75">
      <c r="H669" s="158"/>
      <c r="I669" s="158"/>
      <c r="J669" s="158"/>
      <c r="K669" s="158"/>
      <c r="L669" s="158"/>
      <c r="M669" s="158"/>
      <c r="N669" s="158"/>
      <c r="O669" s="158"/>
      <c r="P669" s="158"/>
      <c r="Q669" s="158"/>
      <c r="R669" s="158"/>
      <c r="S669" s="158"/>
      <c r="T669" s="158"/>
      <c r="U669" s="158"/>
      <c r="V669" s="158"/>
      <c r="W669" s="158"/>
      <c r="X669" s="158"/>
      <c r="Y669" s="158"/>
      <c r="Z669" s="158"/>
      <c r="AA669" s="158"/>
      <c r="AB669" s="158"/>
      <c r="AC669" s="158"/>
      <c r="AD669" s="158"/>
      <c r="AE669" s="158"/>
      <c r="AF669" s="158"/>
      <c r="AG669" s="158"/>
      <c r="AH669" s="158"/>
      <c r="AI669" s="158"/>
      <c r="AJ669" s="158"/>
      <c r="AK669" s="158"/>
      <c r="AL669" s="158"/>
      <c r="AM669" s="158"/>
      <c r="AN669" s="158"/>
      <c r="AO669" s="158"/>
      <c r="AP669" s="158"/>
      <c r="AQ669" s="158"/>
      <c r="AR669" s="158"/>
      <c r="AS669" s="158"/>
      <c r="AT669" s="158"/>
      <c r="AU669" s="158"/>
      <c r="AV669" s="158"/>
      <c r="AW669" s="158"/>
    </row>
    <row r="670" spans="8:49" ht="12.75">
      <c r="H670" s="158"/>
      <c r="I670" s="158"/>
      <c r="J670" s="158"/>
      <c r="K670" s="158"/>
      <c r="L670" s="158"/>
      <c r="M670" s="158"/>
      <c r="N670" s="158"/>
      <c r="O670" s="158"/>
      <c r="P670" s="158"/>
      <c r="Q670" s="158"/>
      <c r="R670" s="158"/>
      <c r="S670" s="158"/>
      <c r="T670" s="158"/>
      <c r="U670" s="158"/>
      <c r="V670" s="158"/>
      <c r="W670" s="158"/>
      <c r="X670" s="158"/>
      <c r="Y670" s="158"/>
      <c r="Z670" s="158"/>
      <c r="AA670" s="158"/>
      <c r="AB670" s="158"/>
      <c r="AC670" s="158"/>
      <c r="AD670" s="158"/>
      <c r="AE670" s="158"/>
      <c r="AF670" s="158"/>
      <c r="AG670" s="158"/>
      <c r="AH670" s="158"/>
      <c r="AI670" s="158"/>
      <c r="AJ670" s="158"/>
      <c r="AK670" s="158"/>
      <c r="AL670" s="158"/>
      <c r="AM670" s="158"/>
      <c r="AN670" s="158"/>
      <c r="AO670" s="158"/>
      <c r="AP670" s="158"/>
      <c r="AQ670" s="158"/>
      <c r="AR670" s="158"/>
      <c r="AS670" s="158"/>
      <c r="AT670" s="158"/>
      <c r="AU670" s="158"/>
      <c r="AV670" s="158"/>
      <c r="AW670" s="158"/>
    </row>
    <row r="671" spans="8:49" ht="12.75">
      <c r="H671" s="158"/>
      <c r="I671" s="158"/>
      <c r="J671" s="158"/>
      <c r="K671" s="158"/>
      <c r="L671" s="158"/>
      <c r="M671" s="158"/>
      <c r="N671" s="158"/>
      <c r="O671" s="158"/>
      <c r="P671" s="158"/>
      <c r="Q671" s="158"/>
      <c r="R671" s="158"/>
      <c r="S671" s="158"/>
      <c r="T671" s="158"/>
      <c r="U671" s="158"/>
      <c r="V671" s="158"/>
      <c r="W671" s="158"/>
      <c r="X671" s="158"/>
      <c r="Y671" s="158"/>
      <c r="Z671" s="158"/>
      <c r="AA671" s="158"/>
      <c r="AB671" s="158"/>
      <c r="AC671" s="158"/>
      <c r="AD671" s="158"/>
      <c r="AE671" s="158"/>
      <c r="AF671" s="158"/>
      <c r="AG671" s="158"/>
      <c r="AH671" s="158"/>
      <c r="AI671" s="158"/>
      <c r="AJ671" s="158"/>
      <c r="AK671" s="158"/>
      <c r="AL671" s="158"/>
      <c r="AM671" s="158"/>
      <c r="AN671" s="158"/>
      <c r="AO671" s="158"/>
      <c r="AP671" s="158"/>
      <c r="AQ671" s="158"/>
      <c r="AR671" s="158"/>
      <c r="AS671" s="158"/>
      <c r="AT671" s="158"/>
      <c r="AU671" s="158"/>
      <c r="AV671" s="158"/>
      <c r="AW671" s="158"/>
    </row>
    <row r="672" spans="8:49" ht="12.75">
      <c r="H672" s="158"/>
      <c r="I672" s="158"/>
      <c r="J672" s="158"/>
      <c r="K672" s="158"/>
      <c r="L672" s="158"/>
      <c r="M672" s="158"/>
      <c r="N672" s="158"/>
      <c r="O672" s="158"/>
      <c r="P672" s="158"/>
      <c r="Q672" s="158"/>
      <c r="R672" s="158"/>
      <c r="S672" s="158"/>
      <c r="T672" s="158"/>
      <c r="U672" s="158"/>
      <c r="V672" s="158"/>
      <c r="W672" s="158"/>
      <c r="X672" s="158"/>
      <c r="Y672" s="158"/>
      <c r="Z672" s="158"/>
      <c r="AA672" s="158"/>
      <c r="AB672" s="158"/>
      <c r="AC672" s="158"/>
      <c r="AD672" s="158"/>
      <c r="AE672" s="158"/>
      <c r="AF672" s="158"/>
      <c r="AG672" s="158"/>
      <c r="AH672" s="158"/>
      <c r="AI672" s="158"/>
      <c r="AJ672" s="158"/>
      <c r="AK672" s="158"/>
      <c r="AL672" s="158"/>
      <c r="AM672" s="158"/>
      <c r="AN672" s="158"/>
      <c r="AO672" s="158"/>
      <c r="AP672" s="158"/>
      <c r="AQ672" s="158"/>
      <c r="AR672" s="158"/>
      <c r="AS672" s="158"/>
      <c r="AT672" s="158"/>
      <c r="AU672" s="158"/>
      <c r="AV672" s="158"/>
      <c r="AW672" s="158"/>
    </row>
    <row r="673" spans="8:49" ht="12.75">
      <c r="H673" s="158"/>
      <c r="I673" s="158"/>
      <c r="J673" s="158"/>
      <c r="K673" s="158"/>
      <c r="L673" s="158"/>
      <c r="M673" s="158"/>
      <c r="N673" s="158"/>
      <c r="O673" s="158"/>
      <c r="P673" s="158"/>
      <c r="Q673" s="158"/>
      <c r="R673" s="158"/>
      <c r="S673" s="158"/>
      <c r="T673" s="158"/>
      <c r="U673" s="158"/>
      <c r="V673" s="158"/>
      <c r="W673" s="158"/>
      <c r="X673" s="158"/>
      <c r="Y673" s="158"/>
      <c r="Z673" s="158"/>
      <c r="AA673" s="158"/>
      <c r="AB673" s="158"/>
      <c r="AC673" s="158"/>
      <c r="AD673" s="158"/>
      <c r="AE673" s="158"/>
      <c r="AF673" s="158"/>
      <c r="AG673" s="158"/>
      <c r="AH673" s="158"/>
      <c r="AI673" s="158"/>
      <c r="AJ673" s="158"/>
      <c r="AK673" s="158"/>
      <c r="AL673" s="158"/>
      <c r="AM673" s="158"/>
      <c r="AN673" s="158"/>
      <c r="AO673" s="158"/>
      <c r="AP673" s="158"/>
      <c r="AQ673" s="158"/>
      <c r="AR673" s="158"/>
      <c r="AS673" s="158"/>
      <c r="AT673" s="158"/>
      <c r="AU673" s="158"/>
      <c r="AV673" s="158"/>
      <c r="AW673" s="158"/>
    </row>
    <row r="674" spans="8:49" ht="12.75">
      <c r="H674" s="158"/>
      <c r="I674" s="158"/>
      <c r="J674" s="158"/>
      <c r="K674" s="158"/>
      <c r="L674" s="158"/>
      <c r="M674" s="158"/>
      <c r="N674" s="158"/>
      <c r="O674" s="158"/>
      <c r="P674" s="158"/>
      <c r="Q674" s="158"/>
      <c r="R674" s="158"/>
      <c r="S674" s="158"/>
      <c r="T674" s="158"/>
      <c r="U674" s="158"/>
      <c r="V674" s="158"/>
      <c r="W674" s="158"/>
      <c r="X674" s="158"/>
      <c r="Y674" s="158"/>
      <c r="Z674" s="158"/>
      <c r="AA674" s="158"/>
      <c r="AB674" s="158"/>
      <c r="AC674" s="158"/>
      <c r="AD674" s="158"/>
      <c r="AE674" s="158"/>
      <c r="AF674" s="158"/>
      <c r="AG674" s="158"/>
      <c r="AH674" s="158"/>
      <c r="AI674" s="158"/>
      <c r="AJ674" s="158"/>
      <c r="AK674" s="158"/>
      <c r="AL674" s="158"/>
      <c r="AM674" s="158"/>
      <c r="AN674" s="158"/>
      <c r="AO674" s="158"/>
      <c r="AP674" s="158"/>
      <c r="AQ674" s="158"/>
      <c r="AR674" s="158"/>
      <c r="AS674" s="158"/>
      <c r="AT674" s="158"/>
      <c r="AU674" s="158"/>
      <c r="AV674" s="158"/>
      <c r="AW674" s="158"/>
    </row>
    <row r="675" spans="8:49" ht="12.75">
      <c r="H675" s="158"/>
      <c r="I675" s="158"/>
      <c r="J675" s="158"/>
      <c r="K675" s="158"/>
      <c r="L675" s="158"/>
      <c r="M675" s="158"/>
      <c r="N675" s="158"/>
      <c r="O675" s="158"/>
      <c r="P675" s="158"/>
      <c r="Q675" s="158"/>
      <c r="R675" s="158"/>
      <c r="S675" s="158"/>
      <c r="T675" s="158"/>
      <c r="U675" s="158"/>
      <c r="V675" s="158"/>
      <c r="W675" s="158"/>
      <c r="X675" s="158"/>
      <c r="Y675" s="158"/>
      <c r="Z675" s="158"/>
      <c r="AA675" s="158"/>
      <c r="AB675" s="158"/>
      <c r="AC675" s="158"/>
      <c r="AD675" s="158"/>
      <c r="AE675" s="158"/>
      <c r="AF675" s="158"/>
      <c r="AG675" s="158"/>
      <c r="AH675" s="158"/>
      <c r="AI675" s="158"/>
      <c r="AJ675" s="158"/>
      <c r="AK675" s="158"/>
      <c r="AL675" s="158"/>
      <c r="AM675" s="158"/>
      <c r="AN675" s="158"/>
      <c r="AO675" s="158"/>
      <c r="AP675" s="158"/>
      <c r="AQ675" s="158"/>
      <c r="AR675" s="158"/>
      <c r="AS675" s="158"/>
      <c r="AT675" s="158"/>
      <c r="AU675" s="158"/>
      <c r="AV675" s="158"/>
      <c r="AW675" s="158"/>
    </row>
    <row r="676" spans="8:49" ht="12.75">
      <c r="H676" s="158"/>
      <c r="I676" s="158"/>
      <c r="J676" s="158"/>
      <c r="K676" s="158"/>
      <c r="L676" s="158"/>
      <c r="M676" s="158"/>
      <c r="N676" s="158"/>
      <c r="O676" s="158"/>
      <c r="P676" s="158"/>
      <c r="Q676" s="158"/>
      <c r="R676" s="158"/>
      <c r="S676" s="158"/>
      <c r="T676" s="158"/>
      <c r="U676" s="158"/>
      <c r="V676" s="158"/>
      <c r="W676" s="158"/>
      <c r="X676" s="158"/>
      <c r="Y676" s="158"/>
      <c r="Z676" s="158"/>
      <c r="AA676" s="158"/>
      <c r="AB676" s="158"/>
      <c r="AC676" s="158"/>
      <c r="AD676" s="158"/>
      <c r="AE676" s="158"/>
      <c r="AF676" s="158"/>
      <c r="AG676" s="158"/>
      <c r="AH676" s="158"/>
      <c r="AI676" s="158"/>
      <c r="AJ676" s="158"/>
      <c r="AK676" s="158"/>
      <c r="AL676" s="158"/>
      <c r="AM676" s="158"/>
      <c r="AN676" s="158"/>
      <c r="AO676" s="158"/>
      <c r="AP676" s="158"/>
      <c r="AQ676" s="158"/>
      <c r="AR676" s="158"/>
      <c r="AS676" s="158"/>
      <c r="AT676" s="158"/>
      <c r="AU676" s="158"/>
      <c r="AV676" s="158"/>
      <c r="AW676" s="158"/>
    </row>
    <row r="677" spans="8:49" ht="12.75">
      <c r="H677" s="158"/>
      <c r="I677" s="158"/>
      <c r="J677" s="158"/>
      <c r="K677" s="158"/>
      <c r="L677" s="158"/>
      <c r="M677" s="158"/>
      <c r="N677" s="158"/>
      <c r="O677" s="158"/>
      <c r="P677" s="158"/>
      <c r="Q677" s="158"/>
      <c r="R677" s="158"/>
      <c r="S677" s="158"/>
      <c r="T677" s="158"/>
      <c r="U677" s="158"/>
      <c r="V677" s="158"/>
      <c r="W677" s="158"/>
      <c r="X677" s="158"/>
      <c r="Y677" s="158"/>
      <c r="Z677" s="158"/>
      <c r="AA677" s="158"/>
      <c r="AB677" s="158"/>
      <c r="AC677" s="158"/>
      <c r="AD677" s="158"/>
      <c r="AE677" s="158"/>
      <c r="AF677" s="158"/>
      <c r="AG677" s="158"/>
      <c r="AH677" s="158"/>
      <c r="AI677" s="158"/>
      <c r="AJ677" s="158"/>
      <c r="AK677" s="158"/>
      <c r="AL677" s="158"/>
      <c r="AM677" s="158"/>
      <c r="AN677" s="158"/>
      <c r="AO677" s="158"/>
      <c r="AP677" s="158"/>
      <c r="AQ677" s="158"/>
      <c r="AR677" s="158"/>
      <c r="AS677" s="158"/>
      <c r="AT677" s="158"/>
      <c r="AU677" s="158"/>
      <c r="AV677" s="158"/>
      <c r="AW677" s="158"/>
    </row>
    <row r="678" spans="8:49" ht="12.75">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row>
    <row r="679" spans="8:49" ht="12.75">
      <c r="H679" s="158"/>
      <c r="I679" s="158"/>
      <c r="J679" s="158"/>
      <c r="K679" s="158"/>
      <c r="L679" s="158"/>
      <c r="M679" s="158"/>
      <c r="N679" s="158"/>
      <c r="O679" s="158"/>
      <c r="P679" s="158"/>
      <c r="Q679" s="158"/>
      <c r="R679" s="158"/>
      <c r="S679" s="158"/>
      <c r="T679" s="158"/>
      <c r="U679" s="158"/>
      <c r="V679" s="158"/>
      <c r="W679" s="158"/>
      <c r="X679" s="158"/>
      <c r="Y679" s="158"/>
      <c r="Z679" s="158"/>
      <c r="AA679" s="158"/>
      <c r="AB679" s="158"/>
      <c r="AC679" s="158"/>
      <c r="AD679" s="158"/>
      <c r="AE679" s="158"/>
      <c r="AF679" s="158"/>
      <c r="AG679" s="158"/>
      <c r="AH679" s="158"/>
      <c r="AI679" s="158"/>
      <c r="AJ679" s="158"/>
      <c r="AK679" s="158"/>
      <c r="AL679" s="158"/>
      <c r="AM679" s="158"/>
      <c r="AN679" s="158"/>
      <c r="AO679" s="158"/>
      <c r="AP679" s="158"/>
      <c r="AQ679" s="158"/>
      <c r="AR679" s="158"/>
      <c r="AS679" s="158"/>
      <c r="AT679" s="158"/>
      <c r="AU679" s="158"/>
      <c r="AV679" s="158"/>
      <c r="AW679" s="158"/>
    </row>
    <row r="680" spans="8:49" ht="12.75">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row>
    <row r="681" spans="8:49" ht="12.75">
      <c r="H681" s="158"/>
      <c r="I681" s="158"/>
      <c r="J681" s="158"/>
      <c r="K681" s="158"/>
      <c r="L681" s="158"/>
      <c r="M681" s="158"/>
      <c r="N681" s="158"/>
      <c r="O681" s="158"/>
      <c r="P681" s="158"/>
      <c r="Q681" s="158"/>
      <c r="R681" s="158"/>
      <c r="S681" s="158"/>
      <c r="T681" s="158"/>
      <c r="U681" s="158"/>
      <c r="V681" s="158"/>
      <c r="W681" s="158"/>
      <c r="X681" s="158"/>
      <c r="Y681" s="158"/>
      <c r="Z681" s="158"/>
      <c r="AA681" s="158"/>
      <c r="AB681" s="158"/>
      <c r="AC681" s="158"/>
      <c r="AD681" s="158"/>
      <c r="AE681" s="158"/>
      <c r="AF681" s="158"/>
      <c r="AG681" s="158"/>
      <c r="AH681" s="158"/>
      <c r="AI681" s="158"/>
      <c r="AJ681" s="158"/>
      <c r="AK681" s="158"/>
      <c r="AL681" s="158"/>
      <c r="AM681" s="158"/>
      <c r="AN681" s="158"/>
      <c r="AO681" s="158"/>
      <c r="AP681" s="158"/>
      <c r="AQ681" s="158"/>
      <c r="AR681" s="158"/>
      <c r="AS681" s="158"/>
      <c r="AT681" s="158"/>
      <c r="AU681" s="158"/>
      <c r="AV681" s="158"/>
      <c r="AW681" s="158"/>
    </row>
    <row r="682" spans="8:49" ht="12.75">
      <c r="H682" s="158"/>
      <c r="I682" s="158"/>
      <c r="J682" s="158"/>
      <c r="K682" s="158"/>
      <c r="L682" s="158"/>
      <c r="M682" s="158"/>
      <c r="N682" s="158"/>
      <c r="O682" s="158"/>
      <c r="P682" s="158"/>
      <c r="Q682" s="158"/>
      <c r="R682" s="158"/>
      <c r="S682" s="158"/>
      <c r="T682" s="158"/>
      <c r="U682" s="158"/>
      <c r="V682" s="158"/>
      <c r="W682" s="158"/>
      <c r="X682" s="158"/>
      <c r="Y682" s="158"/>
      <c r="Z682" s="158"/>
      <c r="AA682" s="158"/>
      <c r="AB682" s="158"/>
      <c r="AC682" s="158"/>
      <c r="AD682" s="158"/>
      <c r="AE682" s="158"/>
      <c r="AF682" s="158"/>
      <c r="AG682" s="158"/>
      <c r="AH682" s="158"/>
      <c r="AI682" s="158"/>
      <c r="AJ682" s="158"/>
      <c r="AK682" s="158"/>
      <c r="AL682" s="158"/>
      <c r="AM682" s="158"/>
      <c r="AN682" s="158"/>
      <c r="AO682" s="158"/>
      <c r="AP682" s="158"/>
      <c r="AQ682" s="158"/>
      <c r="AR682" s="158"/>
      <c r="AS682" s="158"/>
      <c r="AT682" s="158"/>
      <c r="AU682" s="158"/>
      <c r="AV682" s="158"/>
      <c r="AW682" s="158"/>
    </row>
    <row r="683" spans="8:49" ht="12.75">
      <c r="H683" s="158"/>
      <c r="I683" s="158"/>
      <c r="J683" s="158"/>
      <c r="K683" s="158"/>
      <c r="L683" s="158"/>
      <c r="M683" s="158"/>
      <c r="N683" s="158"/>
      <c r="O683" s="158"/>
      <c r="P683" s="158"/>
      <c r="Q683" s="158"/>
      <c r="R683" s="158"/>
      <c r="S683" s="158"/>
      <c r="T683" s="158"/>
      <c r="U683" s="158"/>
      <c r="V683" s="158"/>
      <c r="W683" s="158"/>
      <c r="X683" s="158"/>
      <c r="Y683" s="158"/>
      <c r="Z683" s="158"/>
      <c r="AA683" s="158"/>
      <c r="AB683" s="158"/>
      <c r="AC683" s="158"/>
      <c r="AD683" s="158"/>
      <c r="AE683" s="158"/>
      <c r="AF683" s="158"/>
      <c r="AG683" s="158"/>
      <c r="AH683" s="158"/>
      <c r="AI683" s="158"/>
      <c r="AJ683" s="158"/>
      <c r="AK683" s="158"/>
      <c r="AL683" s="158"/>
      <c r="AM683" s="158"/>
      <c r="AN683" s="158"/>
      <c r="AO683" s="158"/>
      <c r="AP683" s="158"/>
      <c r="AQ683" s="158"/>
      <c r="AR683" s="158"/>
      <c r="AS683" s="158"/>
      <c r="AT683" s="158"/>
      <c r="AU683" s="158"/>
      <c r="AV683" s="158"/>
      <c r="AW683" s="158"/>
    </row>
    <row r="684" spans="8:49" ht="12.75">
      <c r="H684" s="158"/>
      <c r="I684" s="158"/>
      <c r="J684" s="158"/>
      <c r="K684" s="158"/>
      <c r="L684" s="158"/>
      <c r="M684" s="158"/>
      <c r="N684" s="158"/>
      <c r="O684" s="158"/>
      <c r="P684" s="158"/>
      <c r="Q684" s="158"/>
      <c r="R684" s="158"/>
      <c r="S684" s="158"/>
      <c r="T684" s="158"/>
      <c r="U684" s="158"/>
      <c r="V684" s="158"/>
      <c r="W684" s="158"/>
      <c r="X684" s="158"/>
      <c r="Y684" s="158"/>
      <c r="Z684" s="158"/>
      <c r="AA684" s="158"/>
      <c r="AB684" s="158"/>
      <c r="AC684" s="158"/>
      <c r="AD684" s="158"/>
      <c r="AE684" s="158"/>
      <c r="AF684" s="158"/>
      <c r="AG684" s="158"/>
      <c r="AH684" s="158"/>
      <c r="AI684" s="158"/>
      <c r="AJ684" s="158"/>
      <c r="AK684" s="158"/>
      <c r="AL684" s="158"/>
      <c r="AM684" s="158"/>
      <c r="AN684" s="158"/>
      <c r="AO684" s="158"/>
      <c r="AP684" s="158"/>
      <c r="AQ684" s="158"/>
      <c r="AR684" s="158"/>
      <c r="AS684" s="158"/>
      <c r="AT684" s="158"/>
      <c r="AU684" s="158"/>
      <c r="AV684" s="158"/>
      <c r="AW684" s="158"/>
    </row>
    <row r="685" spans="8:49" ht="12.75">
      <c r="H685" s="158"/>
      <c r="I685" s="158"/>
      <c r="J685" s="158"/>
      <c r="K685" s="158"/>
      <c r="L685" s="158"/>
      <c r="M685" s="158"/>
      <c r="N685" s="158"/>
      <c r="O685" s="158"/>
      <c r="P685" s="158"/>
      <c r="Q685" s="158"/>
      <c r="R685" s="158"/>
      <c r="S685" s="158"/>
      <c r="T685" s="158"/>
      <c r="U685" s="158"/>
      <c r="V685" s="158"/>
      <c r="W685" s="158"/>
      <c r="X685" s="158"/>
      <c r="Y685" s="158"/>
      <c r="Z685" s="158"/>
      <c r="AA685" s="158"/>
      <c r="AB685" s="158"/>
      <c r="AC685" s="158"/>
      <c r="AD685" s="158"/>
      <c r="AE685" s="158"/>
      <c r="AF685" s="158"/>
      <c r="AG685" s="158"/>
      <c r="AH685" s="158"/>
      <c r="AI685" s="158"/>
      <c r="AJ685" s="158"/>
      <c r="AK685" s="158"/>
      <c r="AL685" s="158"/>
      <c r="AM685" s="158"/>
      <c r="AN685" s="158"/>
      <c r="AO685" s="158"/>
      <c r="AP685" s="158"/>
      <c r="AQ685" s="158"/>
      <c r="AR685" s="158"/>
      <c r="AS685" s="158"/>
      <c r="AT685" s="158"/>
      <c r="AU685" s="158"/>
      <c r="AV685" s="158"/>
      <c r="AW685" s="158"/>
    </row>
    <row r="686" spans="8:49" ht="12.75">
      <c r="H686" s="158"/>
      <c r="I686" s="158"/>
      <c r="J686" s="158"/>
      <c r="K686" s="158"/>
      <c r="L686" s="158"/>
      <c r="M686" s="158"/>
      <c r="N686" s="158"/>
      <c r="O686" s="158"/>
      <c r="P686" s="158"/>
      <c r="Q686" s="158"/>
      <c r="R686" s="158"/>
      <c r="S686" s="158"/>
      <c r="T686" s="158"/>
      <c r="U686" s="158"/>
      <c r="V686" s="158"/>
      <c r="W686" s="158"/>
      <c r="X686" s="158"/>
      <c r="Y686" s="158"/>
      <c r="Z686" s="158"/>
      <c r="AA686" s="158"/>
      <c r="AB686" s="158"/>
      <c r="AC686" s="158"/>
      <c r="AD686" s="158"/>
      <c r="AE686" s="158"/>
      <c r="AF686" s="158"/>
      <c r="AG686" s="158"/>
      <c r="AH686" s="158"/>
      <c r="AI686" s="158"/>
      <c r="AJ686" s="158"/>
      <c r="AK686" s="158"/>
      <c r="AL686" s="158"/>
      <c r="AM686" s="158"/>
      <c r="AN686" s="158"/>
      <c r="AO686" s="158"/>
      <c r="AP686" s="158"/>
      <c r="AQ686" s="158"/>
      <c r="AR686" s="158"/>
      <c r="AS686" s="158"/>
      <c r="AT686" s="158"/>
      <c r="AU686" s="158"/>
      <c r="AV686" s="158"/>
      <c r="AW686" s="158"/>
    </row>
    <row r="687" spans="8:49" ht="12.75">
      <c r="H687" s="158"/>
      <c r="I687" s="158"/>
      <c r="J687" s="158"/>
      <c r="K687" s="158"/>
      <c r="L687" s="158"/>
      <c r="M687" s="158"/>
      <c r="N687" s="158"/>
      <c r="O687" s="158"/>
      <c r="P687" s="158"/>
      <c r="Q687" s="158"/>
      <c r="R687" s="158"/>
      <c r="S687" s="158"/>
      <c r="T687" s="158"/>
      <c r="U687" s="158"/>
      <c r="V687" s="158"/>
      <c r="W687" s="158"/>
      <c r="X687" s="158"/>
      <c r="Y687" s="158"/>
      <c r="Z687" s="158"/>
      <c r="AA687" s="158"/>
      <c r="AB687" s="158"/>
      <c r="AC687" s="158"/>
      <c r="AD687" s="158"/>
      <c r="AE687" s="158"/>
      <c r="AF687" s="158"/>
      <c r="AG687" s="158"/>
      <c r="AH687" s="158"/>
      <c r="AI687" s="158"/>
      <c r="AJ687" s="158"/>
      <c r="AK687" s="158"/>
      <c r="AL687" s="158"/>
      <c r="AM687" s="158"/>
      <c r="AN687" s="158"/>
      <c r="AO687" s="158"/>
      <c r="AP687" s="158"/>
      <c r="AQ687" s="158"/>
      <c r="AR687" s="158"/>
      <c r="AS687" s="158"/>
      <c r="AT687" s="158"/>
      <c r="AU687" s="158"/>
      <c r="AV687" s="158"/>
      <c r="AW687" s="158"/>
    </row>
    <row r="688" spans="8:49" ht="12.75">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c r="AH688" s="158"/>
      <c r="AI688" s="158"/>
      <c r="AJ688" s="158"/>
      <c r="AK688" s="158"/>
      <c r="AL688" s="158"/>
      <c r="AM688" s="158"/>
      <c r="AN688" s="158"/>
      <c r="AO688" s="158"/>
      <c r="AP688" s="158"/>
      <c r="AQ688" s="158"/>
      <c r="AR688" s="158"/>
      <c r="AS688" s="158"/>
      <c r="AT688" s="158"/>
      <c r="AU688" s="158"/>
      <c r="AV688" s="158"/>
      <c r="AW688" s="158"/>
    </row>
    <row r="689" spans="8:49" ht="12.75">
      <c r="H689" s="158"/>
      <c r="I689" s="158"/>
      <c r="J689" s="158"/>
      <c r="K689" s="158"/>
      <c r="L689" s="158"/>
      <c r="M689" s="158"/>
      <c r="N689" s="158"/>
      <c r="O689" s="158"/>
      <c r="P689" s="158"/>
      <c r="Q689" s="158"/>
      <c r="R689" s="158"/>
      <c r="S689" s="158"/>
      <c r="T689" s="158"/>
      <c r="U689" s="158"/>
      <c r="V689" s="158"/>
      <c r="W689" s="158"/>
      <c r="X689" s="158"/>
      <c r="Y689" s="158"/>
      <c r="Z689" s="158"/>
      <c r="AA689" s="158"/>
      <c r="AB689" s="158"/>
      <c r="AC689" s="158"/>
      <c r="AD689" s="158"/>
      <c r="AE689" s="158"/>
      <c r="AF689" s="158"/>
      <c r="AG689" s="158"/>
      <c r="AH689" s="158"/>
      <c r="AI689" s="158"/>
      <c r="AJ689" s="158"/>
      <c r="AK689" s="158"/>
      <c r="AL689" s="158"/>
      <c r="AM689" s="158"/>
      <c r="AN689" s="158"/>
      <c r="AO689" s="158"/>
      <c r="AP689" s="158"/>
      <c r="AQ689" s="158"/>
      <c r="AR689" s="158"/>
      <c r="AS689" s="158"/>
      <c r="AT689" s="158"/>
      <c r="AU689" s="158"/>
      <c r="AV689" s="158"/>
      <c r="AW689" s="158"/>
    </row>
    <row r="690" spans="8:49" ht="12.75">
      <c r="H690" s="158"/>
      <c r="I690" s="158"/>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8"/>
      <c r="AG690" s="158"/>
      <c r="AH690" s="158"/>
      <c r="AI690" s="158"/>
      <c r="AJ690" s="158"/>
      <c r="AK690" s="158"/>
      <c r="AL690" s="158"/>
      <c r="AM690" s="158"/>
      <c r="AN690" s="158"/>
      <c r="AO690" s="158"/>
      <c r="AP690" s="158"/>
      <c r="AQ690" s="158"/>
      <c r="AR690" s="158"/>
      <c r="AS690" s="158"/>
      <c r="AT690" s="158"/>
      <c r="AU690" s="158"/>
      <c r="AV690" s="158"/>
      <c r="AW690" s="158"/>
    </row>
    <row r="691" spans="8:49" ht="12.75">
      <c r="H691" s="158"/>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8"/>
      <c r="AG691" s="158"/>
      <c r="AH691" s="158"/>
      <c r="AI691" s="158"/>
      <c r="AJ691" s="158"/>
      <c r="AK691" s="158"/>
      <c r="AL691" s="158"/>
      <c r="AM691" s="158"/>
      <c r="AN691" s="158"/>
      <c r="AO691" s="158"/>
      <c r="AP691" s="158"/>
      <c r="AQ691" s="158"/>
      <c r="AR691" s="158"/>
      <c r="AS691" s="158"/>
      <c r="AT691" s="158"/>
      <c r="AU691" s="158"/>
      <c r="AV691" s="158"/>
      <c r="AW691" s="158"/>
    </row>
    <row r="692" spans="8:49" ht="12.75">
      <c r="H692" s="158"/>
      <c r="I692" s="158"/>
      <c r="J692" s="158"/>
      <c r="K692" s="158"/>
      <c r="L692" s="158"/>
      <c r="M692" s="158"/>
      <c r="N692" s="158"/>
      <c r="O692" s="158"/>
      <c r="P692" s="158"/>
      <c r="Q692" s="158"/>
      <c r="R692" s="158"/>
      <c r="S692" s="158"/>
      <c r="T692" s="158"/>
      <c r="U692" s="158"/>
      <c r="V692" s="158"/>
      <c r="W692" s="158"/>
      <c r="X692" s="158"/>
      <c r="Y692" s="158"/>
      <c r="Z692" s="158"/>
      <c r="AA692" s="158"/>
      <c r="AB692" s="158"/>
      <c r="AC692" s="158"/>
      <c r="AD692" s="158"/>
      <c r="AE692" s="158"/>
      <c r="AF692" s="158"/>
      <c r="AG692" s="158"/>
      <c r="AH692" s="158"/>
      <c r="AI692" s="158"/>
      <c r="AJ692" s="158"/>
      <c r="AK692" s="158"/>
      <c r="AL692" s="158"/>
      <c r="AM692" s="158"/>
      <c r="AN692" s="158"/>
      <c r="AO692" s="158"/>
      <c r="AP692" s="158"/>
      <c r="AQ692" s="158"/>
      <c r="AR692" s="158"/>
      <c r="AS692" s="158"/>
      <c r="AT692" s="158"/>
      <c r="AU692" s="158"/>
      <c r="AV692" s="158"/>
      <c r="AW692" s="158"/>
    </row>
    <row r="693" spans="8:49" ht="12.75">
      <c r="H693" s="158"/>
      <c r="I693" s="158"/>
      <c r="J693" s="158"/>
      <c r="K693" s="158"/>
      <c r="L693" s="158"/>
      <c r="M693" s="158"/>
      <c r="N693" s="158"/>
      <c r="O693" s="158"/>
      <c r="P693" s="158"/>
      <c r="Q693" s="158"/>
      <c r="R693" s="158"/>
      <c r="S693" s="158"/>
      <c r="T693" s="158"/>
      <c r="U693" s="158"/>
      <c r="V693" s="158"/>
      <c r="W693" s="158"/>
      <c r="X693" s="158"/>
      <c r="Y693" s="158"/>
      <c r="Z693" s="158"/>
      <c r="AA693" s="158"/>
      <c r="AB693" s="158"/>
      <c r="AC693" s="158"/>
      <c r="AD693" s="158"/>
      <c r="AE693" s="158"/>
      <c r="AF693" s="158"/>
      <c r="AG693" s="158"/>
      <c r="AH693" s="158"/>
      <c r="AI693" s="158"/>
      <c r="AJ693" s="158"/>
      <c r="AK693" s="158"/>
      <c r="AL693" s="158"/>
      <c r="AM693" s="158"/>
      <c r="AN693" s="158"/>
      <c r="AO693" s="158"/>
      <c r="AP693" s="158"/>
      <c r="AQ693" s="158"/>
      <c r="AR693" s="158"/>
      <c r="AS693" s="158"/>
      <c r="AT693" s="158"/>
      <c r="AU693" s="158"/>
      <c r="AV693" s="158"/>
      <c r="AW693" s="158"/>
    </row>
    <row r="694" spans="8:49" ht="12.75">
      <c r="H694" s="158"/>
      <c r="I694" s="158"/>
      <c r="J694" s="158"/>
      <c r="K694" s="158"/>
      <c r="L694" s="158"/>
      <c r="M694" s="158"/>
      <c r="N694" s="158"/>
      <c r="O694" s="158"/>
      <c r="P694" s="158"/>
      <c r="Q694" s="158"/>
      <c r="R694" s="158"/>
      <c r="S694" s="158"/>
      <c r="T694" s="158"/>
      <c r="U694" s="158"/>
      <c r="V694" s="158"/>
      <c r="W694" s="158"/>
      <c r="X694" s="158"/>
      <c r="Y694" s="158"/>
      <c r="Z694" s="158"/>
      <c r="AA694" s="158"/>
      <c r="AB694" s="158"/>
      <c r="AC694" s="158"/>
      <c r="AD694" s="158"/>
      <c r="AE694" s="158"/>
      <c r="AF694" s="158"/>
      <c r="AG694" s="158"/>
      <c r="AH694" s="158"/>
      <c r="AI694" s="158"/>
      <c r="AJ694" s="158"/>
      <c r="AK694" s="158"/>
      <c r="AL694" s="158"/>
      <c r="AM694" s="158"/>
      <c r="AN694" s="158"/>
      <c r="AO694" s="158"/>
      <c r="AP694" s="158"/>
      <c r="AQ694" s="158"/>
      <c r="AR694" s="158"/>
      <c r="AS694" s="158"/>
      <c r="AT694" s="158"/>
      <c r="AU694" s="158"/>
      <c r="AV694" s="158"/>
      <c r="AW694" s="158"/>
    </row>
    <row r="695" spans="8:49" ht="12.75">
      <c r="H695" s="158"/>
      <c r="I695" s="158"/>
      <c r="J695" s="158"/>
      <c r="K695" s="158"/>
      <c r="L695" s="158"/>
      <c r="M695" s="158"/>
      <c r="N695" s="158"/>
      <c r="O695" s="158"/>
      <c r="P695" s="158"/>
      <c r="Q695" s="158"/>
      <c r="R695" s="158"/>
      <c r="S695" s="158"/>
      <c r="T695" s="158"/>
      <c r="U695" s="158"/>
      <c r="V695" s="158"/>
      <c r="W695" s="158"/>
      <c r="X695" s="158"/>
      <c r="Y695" s="158"/>
      <c r="Z695" s="158"/>
      <c r="AA695" s="158"/>
      <c r="AB695" s="158"/>
      <c r="AC695" s="158"/>
      <c r="AD695" s="158"/>
      <c r="AE695" s="158"/>
      <c r="AF695" s="158"/>
      <c r="AG695" s="158"/>
      <c r="AH695" s="158"/>
      <c r="AI695" s="158"/>
      <c r="AJ695" s="158"/>
      <c r="AK695" s="158"/>
      <c r="AL695" s="158"/>
      <c r="AM695" s="158"/>
      <c r="AN695" s="158"/>
      <c r="AO695" s="158"/>
      <c r="AP695" s="158"/>
      <c r="AQ695" s="158"/>
      <c r="AR695" s="158"/>
      <c r="AS695" s="158"/>
      <c r="AT695" s="158"/>
      <c r="AU695" s="158"/>
      <c r="AV695" s="158"/>
      <c r="AW695" s="158"/>
    </row>
    <row r="696" spans="8:49" ht="12.75">
      <c r="H696" s="158"/>
      <c r="I696" s="158"/>
      <c r="J696" s="158"/>
      <c r="K696" s="158"/>
      <c r="L696" s="158"/>
      <c r="M696" s="158"/>
      <c r="N696" s="158"/>
      <c r="O696" s="158"/>
      <c r="P696" s="158"/>
      <c r="Q696" s="158"/>
      <c r="R696" s="158"/>
      <c r="S696" s="158"/>
      <c r="T696" s="158"/>
      <c r="U696" s="158"/>
      <c r="V696" s="158"/>
      <c r="W696" s="158"/>
      <c r="X696" s="158"/>
      <c r="Y696" s="158"/>
      <c r="Z696" s="158"/>
      <c r="AA696" s="158"/>
      <c r="AB696" s="158"/>
      <c r="AC696" s="158"/>
      <c r="AD696" s="158"/>
      <c r="AE696" s="158"/>
      <c r="AF696" s="158"/>
      <c r="AG696" s="158"/>
      <c r="AH696" s="158"/>
      <c r="AI696" s="158"/>
      <c r="AJ696" s="158"/>
      <c r="AK696" s="158"/>
      <c r="AL696" s="158"/>
      <c r="AM696" s="158"/>
      <c r="AN696" s="158"/>
      <c r="AO696" s="158"/>
      <c r="AP696" s="158"/>
      <c r="AQ696" s="158"/>
      <c r="AR696" s="158"/>
      <c r="AS696" s="158"/>
      <c r="AT696" s="158"/>
      <c r="AU696" s="158"/>
      <c r="AV696" s="158"/>
      <c r="AW696" s="158"/>
    </row>
    <row r="697" spans="8:49" ht="12.75">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row>
    <row r="698" spans="8:49" ht="12.75">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row>
    <row r="699" spans="8:49" ht="12.75">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c r="AH699" s="158"/>
      <c r="AI699" s="158"/>
      <c r="AJ699" s="158"/>
      <c r="AK699" s="158"/>
      <c r="AL699" s="158"/>
      <c r="AM699" s="158"/>
      <c r="AN699" s="158"/>
      <c r="AO699" s="158"/>
      <c r="AP699" s="158"/>
      <c r="AQ699" s="158"/>
      <c r="AR699" s="158"/>
      <c r="AS699" s="158"/>
      <c r="AT699" s="158"/>
      <c r="AU699" s="158"/>
      <c r="AV699" s="158"/>
      <c r="AW699" s="158"/>
    </row>
    <row r="700" spans="8:49" ht="12.75">
      <c r="H700" s="158"/>
      <c r="I700" s="158"/>
      <c r="J700" s="158"/>
      <c r="K700" s="158"/>
      <c r="L700" s="158"/>
      <c r="M700" s="158"/>
      <c r="N700" s="158"/>
      <c r="O700" s="158"/>
      <c r="P700" s="158"/>
      <c r="Q700" s="158"/>
      <c r="R700" s="158"/>
      <c r="S700" s="158"/>
      <c r="T700" s="158"/>
      <c r="U700" s="158"/>
      <c r="V700" s="158"/>
      <c r="W700" s="158"/>
      <c r="X700" s="158"/>
      <c r="Y700" s="158"/>
      <c r="Z700" s="158"/>
      <c r="AA700" s="158"/>
      <c r="AB700" s="158"/>
      <c r="AC700" s="158"/>
      <c r="AD700" s="158"/>
      <c r="AE700" s="158"/>
      <c r="AF700" s="158"/>
      <c r="AG700" s="158"/>
      <c r="AH700" s="158"/>
      <c r="AI700" s="158"/>
      <c r="AJ700" s="158"/>
      <c r="AK700" s="158"/>
      <c r="AL700" s="158"/>
      <c r="AM700" s="158"/>
      <c r="AN700" s="158"/>
      <c r="AO700" s="158"/>
      <c r="AP700" s="158"/>
      <c r="AQ700" s="158"/>
      <c r="AR700" s="158"/>
      <c r="AS700" s="158"/>
      <c r="AT700" s="158"/>
      <c r="AU700" s="158"/>
      <c r="AV700" s="158"/>
      <c r="AW700" s="158"/>
    </row>
    <row r="701" spans="8:49" ht="12.75">
      <c r="H701" s="158"/>
      <c r="I701" s="158"/>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8"/>
      <c r="AG701" s="158"/>
      <c r="AH701" s="158"/>
      <c r="AI701" s="158"/>
      <c r="AJ701" s="158"/>
      <c r="AK701" s="158"/>
      <c r="AL701" s="158"/>
      <c r="AM701" s="158"/>
      <c r="AN701" s="158"/>
      <c r="AO701" s="158"/>
      <c r="AP701" s="158"/>
      <c r="AQ701" s="158"/>
      <c r="AR701" s="158"/>
      <c r="AS701" s="158"/>
      <c r="AT701" s="158"/>
      <c r="AU701" s="158"/>
      <c r="AV701" s="158"/>
      <c r="AW701" s="158"/>
    </row>
    <row r="702" spans="8:49" ht="12.75">
      <c r="H702" s="158"/>
      <c r="I702" s="158"/>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8"/>
      <c r="AG702" s="158"/>
      <c r="AH702" s="158"/>
      <c r="AI702" s="158"/>
      <c r="AJ702" s="158"/>
      <c r="AK702" s="158"/>
      <c r="AL702" s="158"/>
      <c r="AM702" s="158"/>
      <c r="AN702" s="158"/>
      <c r="AO702" s="158"/>
      <c r="AP702" s="158"/>
      <c r="AQ702" s="158"/>
      <c r="AR702" s="158"/>
      <c r="AS702" s="158"/>
      <c r="AT702" s="158"/>
      <c r="AU702" s="158"/>
      <c r="AV702" s="158"/>
      <c r="AW702" s="158"/>
    </row>
    <row r="703" spans="8:49" ht="12.75">
      <c r="H703" s="158"/>
      <c r="I703" s="158"/>
      <c r="J703" s="158"/>
      <c r="K703" s="158"/>
      <c r="L703" s="158"/>
      <c r="M703" s="158"/>
      <c r="N703" s="158"/>
      <c r="O703" s="158"/>
      <c r="P703" s="158"/>
      <c r="Q703" s="158"/>
      <c r="R703" s="158"/>
      <c r="S703" s="158"/>
      <c r="T703" s="158"/>
      <c r="U703" s="158"/>
      <c r="V703" s="158"/>
      <c r="W703" s="158"/>
      <c r="X703" s="158"/>
      <c r="Y703" s="158"/>
      <c r="Z703" s="158"/>
      <c r="AA703" s="158"/>
      <c r="AB703" s="158"/>
      <c r="AC703" s="158"/>
      <c r="AD703" s="158"/>
      <c r="AE703" s="158"/>
      <c r="AF703" s="158"/>
      <c r="AG703" s="158"/>
      <c r="AH703" s="158"/>
      <c r="AI703" s="158"/>
      <c r="AJ703" s="158"/>
      <c r="AK703" s="158"/>
      <c r="AL703" s="158"/>
      <c r="AM703" s="158"/>
      <c r="AN703" s="158"/>
      <c r="AO703" s="158"/>
      <c r="AP703" s="158"/>
      <c r="AQ703" s="158"/>
      <c r="AR703" s="158"/>
      <c r="AS703" s="158"/>
      <c r="AT703" s="158"/>
      <c r="AU703" s="158"/>
      <c r="AV703" s="158"/>
      <c r="AW703" s="158"/>
    </row>
    <row r="704" spans="8:49" ht="12.75">
      <c r="H704" s="158"/>
      <c r="I704" s="158"/>
      <c r="J704" s="158"/>
      <c r="K704" s="158"/>
      <c r="L704" s="158"/>
      <c r="M704" s="158"/>
      <c r="N704" s="158"/>
      <c r="O704" s="158"/>
      <c r="P704" s="158"/>
      <c r="Q704" s="158"/>
      <c r="R704" s="158"/>
      <c r="S704" s="158"/>
      <c r="T704" s="158"/>
      <c r="U704" s="158"/>
      <c r="V704" s="158"/>
      <c r="W704" s="158"/>
      <c r="X704" s="158"/>
      <c r="Y704" s="158"/>
      <c r="Z704" s="158"/>
      <c r="AA704" s="158"/>
      <c r="AB704" s="158"/>
      <c r="AC704" s="158"/>
      <c r="AD704" s="158"/>
      <c r="AE704" s="158"/>
      <c r="AF704" s="158"/>
      <c r="AG704" s="158"/>
      <c r="AH704" s="158"/>
      <c r="AI704" s="158"/>
      <c r="AJ704" s="158"/>
      <c r="AK704" s="158"/>
      <c r="AL704" s="158"/>
      <c r="AM704" s="158"/>
      <c r="AN704" s="158"/>
      <c r="AO704" s="158"/>
      <c r="AP704" s="158"/>
      <c r="AQ704" s="158"/>
      <c r="AR704" s="158"/>
      <c r="AS704" s="158"/>
      <c r="AT704" s="158"/>
      <c r="AU704" s="158"/>
      <c r="AV704" s="158"/>
      <c r="AW704" s="158"/>
    </row>
    <row r="705" spans="8:49" ht="12.75">
      <c r="H705" s="158"/>
      <c r="I705" s="158"/>
      <c r="J705" s="158"/>
      <c r="K705" s="158"/>
      <c r="L705" s="158"/>
      <c r="M705" s="158"/>
      <c r="N705" s="158"/>
      <c r="O705" s="158"/>
      <c r="P705" s="158"/>
      <c r="Q705" s="158"/>
      <c r="R705" s="158"/>
      <c r="S705" s="158"/>
      <c r="T705" s="158"/>
      <c r="U705" s="158"/>
      <c r="V705" s="158"/>
      <c r="W705" s="158"/>
      <c r="X705" s="158"/>
      <c r="Y705" s="158"/>
      <c r="Z705" s="158"/>
      <c r="AA705" s="158"/>
      <c r="AB705" s="158"/>
      <c r="AC705" s="158"/>
      <c r="AD705" s="158"/>
      <c r="AE705" s="158"/>
      <c r="AF705" s="158"/>
      <c r="AG705" s="158"/>
      <c r="AH705" s="158"/>
      <c r="AI705" s="158"/>
      <c r="AJ705" s="158"/>
      <c r="AK705" s="158"/>
      <c r="AL705" s="158"/>
      <c r="AM705" s="158"/>
      <c r="AN705" s="158"/>
      <c r="AO705" s="158"/>
      <c r="AP705" s="158"/>
      <c r="AQ705" s="158"/>
      <c r="AR705" s="158"/>
      <c r="AS705" s="158"/>
      <c r="AT705" s="158"/>
      <c r="AU705" s="158"/>
      <c r="AV705" s="158"/>
      <c r="AW705" s="158"/>
    </row>
    <row r="706" spans="8:49" ht="12.75">
      <c r="H706" s="158"/>
      <c r="I706" s="158"/>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8"/>
      <c r="AG706" s="158"/>
      <c r="AH706" s="158"/>
      <c r="AI706" s="158"/>
      <c r="AJ706" s="158"/>
      <c r="AK706" s="158"/>
      <c r="AL706" s="158"/>
      <c r="AM706" s="158"/>
      <c r="AN706" s="158"/>
      <c r="AO706" s="158"/>
      <c r="AP706" s="158"/>
      <c r="AQ706" s="158"/>
      <c r="AR706" s="158"/>
      <c r="AS706" s="158"/>
      <c r="AT706" s="158"/>
      <c r="AU706" s="158"/>
      <c r="AV706" s="158"/>
      <c r="AW706" s="158"/>
    </row>
    <row r="707" spans="8:49" ht="12.75">
      <c r="H707" s="158"/>
      <c r="I707" s="158"/>
      <c r="J707" s="158"/>
      <c r="K707" s="158"/>
      <c r="L707" s="158"/>
      <c r="M707" s="158"/>
      <c r="N707" s="158"/>
      <c r="O707" s="158"/>
      <c r="P707" s="158"/>
      <c r="Q707" s="158"/>
      <c r="R707" s="158"/>
      <c r="S707" s="158"/>
      <c r="T707" s="158"/>
      <c r="U707" s="158"/>
      <c r="V707" s="158"/>
      <c r="W707" s="158"/>
      <c r="X707" s="158"/>
      <c r="Y707" s="158"/>
      <c r="Z707" s="158"/>
      <c r="AA707" s="158"/>
      <c r="AB707" s="158"/>
      <c r="AC707" s="158"/>
      <c r="AD707" s="158"/>
      <c r="AE707" s="158"/>
      <c r="AF707" s="158"/>
      <c r="AG707" s="158"/>
      <c r="AH707" s="158"/>
      <c r="AI707" s="158"/>
      <c r="AJ707" s="158"/>
      <c r="AK707" s="158"/>
      <c r="AL707" s="158"/>
      <c r="AM707" s="158"/>
      <c r="AN707" s="158"/>
      <c r="AO707" s="158"/>
      <c r="AP707" s="158"/>
      <c r="AQ707" s="158"/>
      <c r="AR707" s="158"/>
      <c r="AS707" s="158"/>
      <c r="AT707" s="158"/>
      <c r="AU707" s="158"/>
      <c r="AV707" s="158"/>
      <c r="AW707" s="158"/>
    </row>
    <row r="708" spans="8:49" ht="12.75">
      <c r="H708" s="158"/>
      <c r="I708" s="158"/>
      <c r="J708" s="158"/>
      <c r="K708" s="158"/>
      <c r="L708" s="158"/>
      <c r="M708" s="158"/>
      <c r="N708" s="158"/>
      <c r="O708" s="158"/>
      <c r="P708" s="158"/>
      <c r="Q708" s="158"/>
      <c r="R708" s="158"/>
      <c r="S708" s="158"/>
      <c r="T708" s="158"/>
      <c r="U708" s="158"/>
      <c r="V708" s="158"/>
      <c r="W708" s="158"/>
      <c r="X708" s="158"/>
      <c r="Y708" s="158"/>
      <c r="Z708" s="158"/>
      <c r="AA708" s="158"/>
      <c r="AB708" s="158"/>
      <c r="AC708" s="158"/>
      <c r="AD708" s="158"/>
      <c r="AE708" s="158"/>
      <c r="AF708" s="158"/>
      <c r="AG708" s="158"/>
      <c r="AH708" s="158"/>
      <c r="AI708" s="158"/>
      <c r="AJ708" s="158"/>
      <c r="AK708" s="158"/>
      <c r="AL708" s="158"/>
      <c r="AM708" s="158"/>
      <c r="AN708" s="158"/>
      <c r="AO708" s="158"/>
      <c r="AP708" s="158"/>
      <c r="AQ708" s="158"/>
      <c r="AR708" s="158"/>
      <c r="AS708" s="158"/>
      <c r="AT708" s="158"/>
      <c r="AU708" s="158"/>
      <c r="AV708" s="158"/>
      <c r="AW708" s="158"/>
    </row>
    <row r="709" spans="8:49" ht="12.75">
      <c r="H709" s="158"/>
      <c r="I709" s="158"/>
      <c r="J709" s="158"/>
      <c r="K709" s="158"/>
      <c r="L709" s="158"/>
      <c r="M709" s="158"/>
      <c r="N709" s="158"/>
      <c r="O709" s="158"/>
      <c r="P709" s="158"/>
      <c r="Q709" s="158"/>
      <c r="R709" s="158"/>
      <c r="S709" s="158"/>
      <c r="T709" s="158"/>
      <c r="U709" s="158"/>
      <c r="V709" s="158"/>
      <c r="W709" s="158"/>
      <c r="X709" s="158"/>
      <c r="Y709" s="158"/>
      <c r="Z709" s="158"/>
      <c r="AA709" s="158"/>
      <c r="AB709" s="158"/>
      <c r="AC709" s="158"/>
      <c r="AD709" s="158"/>
      <c r="AE709" s="158"/>
      <c r="AF709" s="158"/>
      <c r="AG709" s="158"/>
      <c r="AH709" s="158"/>
      <c r="AI709" s="158"/>
      <c r="AJ709" s="158"/>
      <c r="AK709" s="158"/>
      <c r="AL709" s="158"/>
      <c r="AM709" s="158"/>
      <c r="AN709" s="158"/>
      <c r="AO709" s="158"/>
      <c r="AP709" s="158"/>
      <c r="AQ709" s="158"/>
      <c r="AR709" s="158"/>
      <c r="AS709" s="158"/>
      <c r="AT709" s="158"/>
      <c r="AU709" s="158"/>
      <c r="AV709" s="158"/>
      <c r="AW709" s="158"/>
    </row>
    <row r="710" spans="8:49" ht="12.75">
      <c r="H710" s="158"/>
      <c r="I710" s="158"/>
      <c r="J710" s="158"/>
      <c r="K710" s="158"/>
      <c r="L710" s="158"/>
      <c r="M710" s="158"/>
      <c r="N710" s="158"/>
      <c r="O710" s="158"/>
      <c r="P710" s="158"/>
      <c r="Q710" s="158"/>
      <c r="R710" s="158"/>
      <c r="S710" s="158"/>
      <c r="T710" s="158"/>
      <c r="U710" s="158"/>
      <c r="V710" s="158"/>
      <c r="W710" s="158"/>
      <c r="X710" s="158"/>
      <c r="Y710" s="158"/>
      <c r="Z710" s="158"/>
      <c r="AA710" s="158"/>
      <c r="AB710" s="158"/>
      <c r="AC710" s="158"/>
      <c r="AD710" s="158"/>
      <c r="AE710" s="158"/>
      <c r="AF710" s="158"/>
      <c r="AG710" s="158"/>
      <c r="AH710" s="158"/>
      <c r="AI710" s="158"/>
      <c r="AJ710" s="158"/>
      <c r="AK710" s="158"/>
      <c r="AL710" s="158"/>
      <c r="AM710" s="158"/>
      <c r="AN710" s="158"/>
      <c r="AO710" s="158"/>
      <c r="AP710" s="158"/>
      <c r="AQ710" s="158"/>
      <c r="AR710" s="158"/>
      <c r="AS710" s="158"/>
      <c r="AT710" s="158"/>
      <c r="AU710" s="158"/>
      <c r="AV710" s="158"/>
      <c r="AW710" s="158"/>
    </row>
    <row r="711" spans="8:49" ht="12.75">
      <c r="H711" s="158"/>
      <c r="I711" s="158"/>
      <c r="J711" s="158"/>
      <c r="K711" s="158"/>
      <c r="L711" s="158"/>
      <c r="M711" s="158"/>
      <c r="N711" s="158"/>
      <c r="O711" s="158"/>
      <c r="P711" s="158"/>
      <c r="Q711" s="158"/>
      <c r="R711" s="158"/>
      <c r="S711" s="158"/>
      <c r="T711" s="158"/>
      <c r="U711" s="158"/>
      <c r="V711" s="158"/>
      <c r="W711" s="158"/>
      <c r="X711" s="158"/>
      <c r="Y711" s="158"/>
      <c r="Z711" s="158"/>
      <c r="AA711" s="158"/>
      <c r="AB711" s="158"/>
      <c r="AC711" s="158"/>
      <c r="AD711" s="158"/>
      <c r="AE711" s="158"/>
      <c r="AF711" s="158"/>
      <c r="AG711" s="158"/>
      <c r="AH711" s="158"/>
      <c r="AI711" s="158"/>
      <c r="AJ711" s="158"/>
      <c r="AK711" s="158"/>
      <c r="AL711" s="158"/>
      <c r="AM711" s="158"/>
      <c r="AN711" s="158"/>
      <c r="AO711" s="158"/>
      <c r="AP711" s="158"/>
      <c r="AQ711" s="158"/>
      <c r="AR711" s="158"/>
      <c r="AS711" s="158"/>
      <c r="AT711" s="158"/>
      <c r="AU711" s="158"/>
      <c r="AV711" s="158"/>
      <c r="AW711" s="158"/>
    </row>
    <row r="712" spans="8:49" ht="12.75">
      <c r="H712" s="158"/>
      <c r="I712" s="158"/>
      <c r="J712" s="158"/>
      <c r="K712" s="158"/>
      <c r="L712" s="158"/>
      <c r="M712" s="158"/>
      <c r="N712" s="158"/>
      <c r="O712" s="158"/>
      <c r="P712" s="158"/>
      <c r="Q712" s="158"/>
      <c r="R712" s="158"/>
      <c r="S712" s="158"/>
      <c r="T712" s="158"/>
      <c r="U712" s="158"/>
      <c r="V712" s="158"/>
      <c r="W712" s="158"/>
      <c r="X712" s="158"/>
      <c r="Y712" s="158"/>
      <c r="Z712" s="158"/>
      <c r="AA712" s="158"/>
      <c r="AB712" s="158"/>
      <c r="AC712" s="158"/>
      <c r="AD712" s="158"/>
      <c r="AE712" s="158"/>
      <c r="AF712" s="158"/>
      <c r="AG712" s="158"/>
      <c r="AH712" s="158"/>
      <c r="AI712" s="158"/>
      <c r="AJ712" s="158"/>
      <c r="AK712" s="158"/>
      <c r="AL712" s="158"/>
      <c r="AM712" s="158"/>
      <c r="AN712" s="158"/>
      <c r="AO712" s="158"/>
      <c r="AP712" s="158"/>
      <c r="AQ712" s="158"/>
      <c r="AR712" s="158"/>
      <c r="AS712" s="158"/>
      <c r="AT712" s="158"/>
      <c r="AU712" s="158"/>
      <c r="AV712" s="158"/>
      <c r="AW712" s="158"/>
    </row>
    <row r="713" spans="8:49" ht="12.75">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8"/>
      <c r="AD713" s="158"/>
      <c r="AE713" s="158"/>
      <c r="AF713" s="158"/>
      <c r="AG713" s="158"/>
      <c r="AH713" s="158"/>
      <c r="AI713" s="158"/>
      <c r="AJ713" s="158"/>
      <c r="AK713" s="158"/>
      <c r="AL713" s="158"/>
      <c r="AM713" s="158"/>
      <c r="AN713" s="158"/>
      <c r="AO713" s="158"/>
      <c r="AP713" s="158"/>
      <c r="AQ713" s="158"/>
      <c r="AR713" s="158"/>
      <c r="AS713" s="158"/>
      <c r="AT713" s="158"/>
      <c r="AU713" s="158"/>
      <c r="AV713" s="158"/>
      <c r="AW713" s="158"/>
    </row>
    <row r="714" spans="8:49" ht="12.75">
      <c r="H714" s="158"/>
      <c r="I714" s="158"/>
      <c r="J714" s="158"/>
      <c r="K714" s="158"/>
      <c r="L714" s="158"/>
      <c r="M714" s="158"/>
      <c r="N714" s="158"/>
      <c r="O714" s="158"/>
      <c r="P714" s="158"/>
      <c r="Q714" s="158"/>
      <c r="R714" s="158"/>
      <c r="S714" s="158"/>
      <c r="T714" s="158"/>
      <c r="U714" s="158"/>
      <c r="V714" s="158"/>
      <c r="W714" s="158"/>
      <c r="X714" s="158"/>
      <c r="Y714" s="158"/>
      <c r="Z714" s="158"/>
      <c r="AA714" s="158"/>
      <c r="AB714" s="158"/>
      <c r="AC714" s="158"/>
      <c r="AD714" s="158"/>
      <c r="AE714" s="158"/>
      <c r="AF714" s="158"/>
      <c r="AG714" s="158"/>
      <c r="AH714" s="158"/>
      <c r="AI714" s="158"/>
      <c r="AJ714" s="158"/>
      <c r="AK714" s="158"/>
      <c r="AL714" s="158"/>
      <c r="AM714" s="158"/>
      <c r="AN714" s="158"/>
      <c r="AO714" s="158"/>
      <c r="AP714" s="158"/>
      <c r="AQ714" s="158"/>
      <c r="AR714" s="158"/>
      <c r="AS714" s="158"/>
      <c r="AT714" s="158"/>
      <c r="AU714" s="158"/>
      <c r="AV714" s="158"/>
      <c r="AW714" s="158"/>
    </row>
    <row r="715" spans="8:49" ht="12.75">
      <c r="H715" s="158"/>
      <c r="I715" s="158"/>
      <c r="J715" s="158"/>
      <c r="K715" s="158"/>
      <c r="L715" s="158"/>
      <c r="M715" s="158"/>
      <c r="N715" s="158"/>
      <c r="O715" s="158"/>
      <c r="P715" s="158"/>
      <c r="Q715" s="158"/>
      <c r="R715" s="158"/>
      <c r="S715" s="158"/>
      <c r="T715" s="158"/>
      <c r="U715" s="158"/>
      <c r="V715" s="158"/>
      <c r="W715" s="158"/>
      <c r="X715" s="158"/>
      <c r="Y715" s="158"/>
      <c r="Z715" s="158"/>
      <c r="AA715" s="158"/>
      <c r="AB715" s="158"/>
      <c r="AC715" s="158"/>
      <c r="AD715" s="158"/>
      <c r="AE715" s="158"/>
      <c r="AF715" s="158"/>
      <c r="AG715" s="158"/>
      <c r="AH715" s="158"/>
      <c r="AI715" s="158"/>
      <c r="AJ715" s="158"/>
      <c r="AK715" s="158"/>
      <c r="AL715" s="158"/>
      <c r="AM715" s="158"/>
      <c r="AN715" s="158"/>
      <c r="AO715" s="158"/>
      <c r="AP715" s="158"/>
      <c r="AQ715" s="158"/>
      <c r="AR715" s="158"/>
      <c r="AS715" s="158"/>
      <c r="AT715" s="158"/>
      <c r="AU715" s="158"/>
      <c r="AV715" s="158"/>
      <c r="AW715" s="158"/>
    </row>
    <row r="716" spans="8:49" ht="12.75">
      <c r="H716" s="158"/>
      <c r="I716" s="158"/>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8"/>
      <c r="AG716" s="158"/>
      <c r="AH716" s="158"/>
      <c r="AI716" s="158"/>
      <c r="AJ716" s="158"/>
      <c r="AK716" s="158"/>
      <c r="AL716" s="158"/>
      <c r="AM716" s="158"/>
      <c r="AN716" s="158"/>
      <c r="AO716" s="158"/>
      <c r="AP716" s="158"/>
      <c r="AQ716" s="158"/>
      <c r="AR716" s="158"/>
      <c r="AS716" s="158"/>
      <c r="AT716" s="158"/>
      <c r="AU716" s="158"/>
      <c r="AV716" s="158"/>
      <c r="AW716" s="158"/>
    </row>
    <row r="717" spans="8:49" ht="12.75">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8"/>
      <c r="AG717" s="158"/>
      <c r="AH717" s="158"/>
      <c r="AI717" s="158"/>
      <c r="AJ717" s="158"/>
      <c r="AK717" s="158"/>
      <c r="AL717" s="158"/>
      <c r="AM717" s="158"/>
      <c r="AN717" s="158"/>
      <c r="AO717" s="158"/>
      <c r="AP717" s="158"/>
      <c r="AQ717" s="158"/>
      <c r="AR717" s="158"/>
      <c r="AS717" s="158"/>
      <c r="AT717" s="158"/>
      <c r="AU717" s="158"/>
      <c r="AV717" s="158"/>
      <c r="AW717" s="158"/>
    </row>
    <row r="718" spans="8:49" ht="12.75">
      <c r="H718" s="158"/>
      <c r="I718" s="158"/>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8"/>
      <c r="AG718" s="158"/>
      <c r="AH718" s="158"/>
      <c r="AI718" s="158"/>
      <c r="AJ718" s="158"/>
      <c r="AK718" s="158"/>
      <c r="AL718" s="158"/>
      <c r="AM718" s="158"/>
      <c r="AN718" s="158"/>
      <c r="AO718" s="158"/>
      <c r="AP718" s="158"/>
      <c r="AQ718" s="158"/>
      <c r="AR718" s="158"/>
      <c r="AS718" s="158"/>
      <c r="AT718" s="158"/>
      <c r="AU718" s="158"/>
      <c r="AV718" s="158"/>
      <c r="AW718" s="158"/>
    </row>
    <row r="719" spans="8:49" ht="12.75">
      <c r="H719" s="158"/>
      <c r="I719" s="158"/>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8"/>
      <c r="AG719" s="158"/>
      <c r="AH719" s="158"/>
      <c r="AI719" s="158"/>
      <c r="AJ719" s="158"/>
      <c r="AK719" s="158"/>
      <c r="AL719" s="158"/>
      <c r="AM719" s="158"/>
      <c r="AN719" s="158"/>
      <c r="AO719" s="158"/>
      <c r="AP719" s="158"/>
      <c r="AQ719" s="158"/>
      <c r="AR719" s="158"/>
      <c r="AS719" s="158"/>
      <c r="AT719" s="158"/>
      <c r="AU719" s="158"/>
      <c r="AV719" s="158"/>
      <c r="AW719" s="158"/>
    </row>
    <row r="720" spans="8:49" ht="12.75">
      <c r="H720" s="158"/>
      <c r="I720" s="158"/>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8"/>
      <c r="AG720" s="158"/>
      <c r="AH720" s="158"/>
      <c r="AI720" s="158"/>
      <c r="AJ720" s="158"/>
      <c r="AK720" s="158"/>
      <c r="AL720" s="158"/>
      <c r="AM720" s="158"/>
      <c r="AN720" s="158"/>
      <c r="AO720" s="158"/>
      <c r="AP720" s="158"/>
      <c r="AQ720" s="158"/>
      <c r="AR720" s="158"/>
      <c r="AS720" s="158"/>
      <c r="AT720" s="158"/>
      <c r="AU720" s="158"/>
      <c r="AV720" s="158"/>
      <c r="AW720" s="158"/>
    </row>
    <row r="721" spans="8:49" ht="12.75">
      <c r="H721" s="158"/>
      <c r="I721" s="158"/>
      <c r="J721" s="158"/>
      <c r="K721" s="158"/>
      <c r="L721" s="158"/>
      <c r="M721" s="158"/>
      <c r="N721" s="158"/>
      <c r="O721" s="158"/>
      <c r="P721" s="158"/>
      <c r="Q721" s="158"/>
      <c r="R721" s="158"/>
      <c r="S721" s="158"/>
      <c r="T721" s="158"/>
      <c r="U721" s="158"/>
      <c r="V721" s="158"/>
      <c r="W721" s="158"/>
      <c r="X721" s="158"/>
      <c r="Y721" s="158"/>
      <c r="Z721" s="158"/>
      <c r="AA721" s="158"/>
      <c r="AB721" s="158"/>
      <c r="AC721" s="158"/>
      <c r="AD721" s="158"/>
      <c r="AE721" s="158"/>
      <c r="AF721" s="158"/>
      <c r="AG721" s="158"/>
      <c r="AH721" s="158"/>
      <c r="AI721" s="158"/>
      <c r="AJ721" s="158"/>
      <c r="AK721" s="158"/>
      <c r="AL721" s="158"/>
      <c r="AM721" s="158"/>
      <c r="AN721" s="158"/>
      <c r="AO721" s="158"/>
      <c r="AP721" s="158"/>
      <c r="AQ721" s="158"/>
      <c r="AR721" s="158"/>
      <c r="AS721" s="158"/>
      <c r="AT721" s="158"/>
      <c r="AU721" s="158"/>
      <c r="AV721" s="158"/>
      <c r="AW721" s="158"/>
    </row>
    <row r="722" spans="8:49" ht="12.75">
      <c r="H722" s="158"/>
      <c r="I722" s="158"/>
      <c r="J722" s="158"/>
      <c r="K722" s="158"/>
      <c r="L722" s="158"/>
      <c r="M722" s="158"/>
      <c r="N722" s="158"/>
      <c r="O722" s="158"/>
      <c r="P722" s="158"/>
      <c r="Q722" s="158"/>
      <c r="R722" s="158"/>
      <c r="S722" s="158"/>
      <c r="T722" s="158"/>
      <c r="U722" s="158"/>
      <c r="V722" s="158"/>
      <c r="W722" s="158"/>
      <c r="X722" s="158"/>
      <c r="Y722" s="158"/>
      <c r="Z722" s="158"/>
      <c r="AA722" s="158"/>
      <c r="AB722" s="158"/>
      <c r="AC722" s="158"/>
      <c r="AD722" s="158"/>
      <c r="AE722" s="158"/>
      <c r="AF722" s="158"/>
      <c r="AG722" s="158"/>
      <c r="AH722" s="158"/>
      <c r="AI722" s="158"/>
      <c r="AJ722" s="158"/>
      <c r="AK722" s="158"/>
      <c r="AL722" s="158"/>
      <c r="AM722" s="158"/>
      <c r="AN722" s="158"/>
      <c r="AO722" s="158"/>
      <c r="AP722" s="158"/>
      <c r="AQ722" s="158"/>
      <c r="AR722" s="158"/>
      <c r="AS722" s="158"/>
      <c r="AT722" s="158"/>
      <c r="AU722" s="158"/>
      <c r="AV722" s="158"/>
      <c r="AW722" s="158"/>
    </row>
    <row r="723" spans="8:49" ht="12.75">
      <c r="H723" s="158"/>
      <c r="I723" s="158"/>
      <c r="J723" s="158"/>
      <c r="K723" s="158"/>
      <c r="L723" s="158"/>
      <c r="M723" s="158"/>
      <c r="N723" s="158"/>
      <c r="O723" s="158"/>
      <c r="P723" s="158"/>
      <c r="Q723" s="158"/>
      <c r="R723" s="158"/>
      <c r="S723" s="158"/>
      <c r="T723" s="158"/>
      <c r="U723" s="158"/>
      <c r="V723" s="158"/>
      <c r="W723" s="158"/>
      <c r="X723" s="158"/>
      <c r="Y723" s="158"/>
      <c r="Z723" s="158"/>
      <c r="AA723" s="158"/>
      <c r="AB723" s="158"/>
      <c r="AC723" s="158"/>
      <c r="AD723" s="158"/>
      <c r="AE723" s="158"/>
      <c r="AF723" s="158"/>
      <c r="AG723" s="158"/>
      <c r="AH723" s="158"/>
      <c r="AI723" s="158"/>
      <c r="AJ723" s="158"/>
      <c r="AK723" s="158"/>
      <c r="AL723" s="158"/>
      <c r="AM723" s="158"/>
      <c r="AN723" s="158"/>
      <c r="AO723" s="158"/>
      <c r="AP723" s="158"/>
      <c r="AQ723" s="158"/>
      <c r="AR723" s="158"/>
      <c r="AS723" s="158"/>
      <c r="AT723" s="158"/>
      <c r="AU723" s="158"/>
      <c r="AV723" s="158"/>
      <c r="AW723" s="158"/>
    </row>
    <row r="724" spans="8:49" ht="12.75">
      <c r="H724" s="158"/>
      <c r="I724" s="158"/>
      <c r="J724" s="158"/>
      <c r="K724" s="158"/>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c r="AH724" s="158"/>
      <c r="AI724" s="158"/>
      <c r="AJ724" s="158"/>
      <c r="AK724" s="158"/>
      <c r="AL724" s="158"/>
      <c r="AM724" s="158"/>
      <c r="AN724" s="158"/>
      <c r="AO724" s="158"/>
      <c r="AP724" s="158"/>
      <c r="AQ724" s="158"/>
      <c r="AR724" s="158"/>
      <c r="AS724" s="158"/>
      <c r="AT724" s="158"/>
      <c r="AU724" s="158"/>
      <c r="AV724" s="158"/>
      <c r="AW724" s="158"/>
    </row>
    <row r="725" spans="8:49" ht="12.75">
      <c r="H725" s="158"/>
      <c r="I725" s="158"/>
      <c r="J725" s="158"/>
      <c r="K725" s="158"/>
      <c r="L725" s="158"/>
      <c r="M725" s="158"/>
      <c r="N725" s="158"/>
      <c r="O725" s="158"/>
      <c r="P725" s="158"/>
      <c r="Q725" s="158"/>
      <c r="R725" s="158"/>
      <c r="S725" s="158"/>
      <c r="T725" s="158"/>
      <c r="U725" s="158"/>
      <c r="V725" s="158"/>
      <c r="W725" s="158"/>
      <c r="X725" s="158"/>
      <c r="Y725" s="158"/>
      <c r="Z725" s="158"/>
      <c r="AA725" s="158"/>
      <c r="AB725" s="158"/>
      <c r="AC725" s="158"/>
      <c r="AD725" s="158"/>
      <c r="AE725" s="158"/>
      <c r="AF725" s="158"/>
      <c r="AG725" s="158"/>
      <c r="AH725" s="158"/>
      <c r="AI725" s="158"/>
      <c r="AJ725" s="158"/>
      <c r="AK725" s="158"/>
      <c r="AL725" s="158"/>
      <c r="AM725" s="158"/>
      <c r="AN725" s="158"/>
      <c r="AO725" s="158"/>
      <c r="AP725" s="158"/>
      <c r="AQ725" s="158"/>
      <c r="AR725" s="158"/>
      <c r="AS725" s="158"/>
      <c r="AT725" s="158"/>
      <c r="AU725" s="158"/>
      <c r="AV725" s="158"/>
      <c r="AW725" s="158"/>
    </row>
    <row r="726" spans="8:49" ht="12.75">
      <c r="H726" s="15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8"/>
      <c r="AG726" s="158"/>
      <c r="AH726" s="158"/>
      <c r="AI726" s="158"/>
      <c r="AJ726" s="158"/>
      <c r="AK726" s="158"/>
      <c r="AL726" s="158"/>
      <c r="AM726" s="158"/>
      <c r="AN726" s="158"/>
      <c r="AO726" s="158"/>
      <c r="AP726" s="158"/>
      <c r="AQ726" s="158"/>
      <c r="AR726" s="158"/>
      <c r="AS726" s="158"/>
      <c r="AT726" s="158"/>
      <c r="AU726" s="158"/>
      <c r="AV726" s="158"/>
      <c r="AW726" s="158"/>
    </row>
    <row r="727" spans="8:49" ht="12.75">
      <c r="H727" s="158"/>
      <c r="I727" s="158"/>
      <c r="J727" s="158"/>
      <c r="K727" s="158"/>
      <c r="L727" s="158"/>
      <c r="M727" s="158"/>
      <c r="N727" s="158"/>
      <c r="O727" s="158"/>
      <c r="P727" s="158"/>
      <c r="Q727" s="158"/>
      <c r="R727" s="158"/>
      <c r="S727" s="158"/>
      <c r="T727" s="158"/>
      <c r="U727" s="158"/>
      <c r="V727" s="158"/>
      <c r="W727" s="158"/>
      <c r="X727" s="158"/>
      <c r="Y727" s="158"/>
      <c r="Z727" s="158"/>
      <c r="AA727" s="158"/>
      <c r="AB727" s="158"/>
      <c r="AC727" s="158"/>
      <c r="AD727" s="158"/>
      <c r="AE727" s="158"/>
      <c r="AF727" s="158"/>
      <c r="AG727" s="158"/>
      <c r="AH727" s="158"/>
      <c r="AI727" s="158"/>
      <c r="AJ727" s="158"/>
      <c r="AK727" s="158"/>
      <c r="AL727" s="158"/>
      <c r="AM727" s="158"/>
      <c r="AN727" s="158"/>
      <c r="AO727" s="158"/>
      <c r="AP727" s="158"/>
      <c r="AQ727" s="158"/>
      <c r="AR727" s="158"/>
      <c r="AS727" s="158"/>
      <c r="AT727" s="158"/>
      <c r="AU727" s="158"/>
      <c r="AV727" s="158"/>
      <c r="AW727" s="158"/>
    </row>
    <row r="728" spans="8:49" ht="12.75">
      <c r="H728" s="158"/>
      <c r="I728" s="158"/>
      <c r="J728" s="158"/>
      <c r="K728" s="158"/>
      <c r="L728" s="158"/>
      <c r="M728" s="158"/>
      <c r="N728" s="158"/>
      <c r="O728" s="158"/>
      <c r="P728" s="158"/>
      <c r="Q728" s="158"/>
      <c r="R728" s="158"/>
      <c r="S728" s="158"/>
      <c r="T728" s="158"/>
      <c r="U728" s="158"/>
      <c r="V728" s="158"/>
      <c r="W728" s="158"/>
      <c r="X728" s="158"/>
      <c r="Y728" s="158"/>
      <c r="Z728" s="158"/>
      <c r="AA728" s="158"/>
      <c r="AB728" s="158"/>
      <c r="AC728" s="158"/>
      <c r="AD728" s="158"/>
      <c r="AE728" s="158"/>
      <c r="AF728" s="158"/>
      <c r="AG728" s="158"/>
      <c r="AH728" s="158"/>
      <c r="AI728" s="158"/>
      <c r="AJ728" s="158"/>
      <c r="AK728" s="158"/>
      <c r="AL728" s="158"/>
      <c r="AM728" s="158"/>
      <c r="AN728" s="158"/>
      <c r="AO728" s="158"/>
      <c r="AP728" s="158"/>
      <c r="AQ728" s="158"/>
      <c r="AR728" s="158"/>
      <c r="AS728" s="158"/>
      <c r="AT728" s="158"/>
      <c r="AU728" s="158"/>
      <c r="AV728" s="158"/>
      <c r="AW728" s="158"/>
    </row>
    <row r="729" spans="8:49" ht="12.75">
      <c r="H729" s="158"/>
      <c r="I729" s="158"/>
      <c r="J729" s="158"/>
      <c r="K729" s="158"/>
      <c r="L729" s="158"/>
      <c r="M729" s="158"/>
      <c r="N729" s="158"/>
      <c r="O729" s="158"/>
      <c r="P729" s="158"/>
      <c r="Q729" s="158"/>
      <c r="R729" s="158"/>
      <c r="S729" s="158"/>
      <c r="T729" s="158"/>
      <c r="U729" s="158"/>
      <c r="V729" s="158"/>
      <c r="W729" s="158"/>
      <c r="X729" s="158"/>
      <c r="Y729" s="158"/>
      <c r="Z729" s="158"/>
      <c r="AA729" s="158"/>
      <c r="AB729" s="158"/>
      <c r="AC729" s="158"/>
      <c r="AD729" s="158"/>
      <c r="AE729" s="158"/>
      <c r="AF729" s="158"/>
      <c r="AG729" s="158"/>
      <c r="AH729" s="158"/>
      <c r="AI729" s="158"/>
      <c r="AJ729" s="158"/>
      <c r="AK729" s="158"/>
      <c r="AL729" s="158"/>
      <c r="AM729" s="158"/>
      <c r="AN729" s="158"/>
      <c r="AO729" s="158"/>
      <c r="AP729" s="158"/>
      <c r="AQ729" s="158"/>
      <c r="AR729" s="158"/>
      <c r="AS729" s="158"/>
      <c r="AT729" s="158"/>
      <c r="AU729" s="158"/>
      <c r="AV729" s="158"/>
      <c r="AW729" s="158"/>
    </row>
    <row r="730" spans="8:49" ht="12.75">
      <c r="H730" s="158"/>
      <c r="I730" s="158"/>
      <c r="J730" s="158"/>
      <c r="K730" s="158"/>
      <c r="L730" s="158"/>
      <c r="M730" s="158"/>
      <c r="N730" s="158"/>
      <c r="O730" s="158"/>
      <c r="P730" s="158"/>
      <c r="Q730" s="158"/>
      <c r="R730" s="158"/>
      <c r="S730" s="158"/>
      <c r="T730" s="158"/>
      <c r="U730" s="158"/>
      <c r="V730" s="158"/>
      <c r="W730" s="158"/>
      <c r="X730" s="158"/>
      <c r="Y730" s="158"/>
      <c r="Z730" s="158"/>
      <c r="AA730" s="158"/>
      <c r="AB730" s="158"/>
      <c r="AC730" s="158"/>
      <c r="AD730" s="158"/>
      <c r="AE730" s="158"/>
      <c r="AF730" s="158"/>
      <c r="AG730" s="158"/>
      <c r="AH730" s="158"/>
      <c r="AI730" s="158"/>
      <c r="AJ730" s="158"/>
      <c r="AK730" s="158"/>
      <c r="AL730" s="158"/>
      <c r="AM730" s="158"/>
      <c r="AN730" s="158"/>
      <c r="AO730" s="158"/>
      <c r="AP730" s="158"/>
      <c r="AQ730" s="158"/>
      <c r="AR730" s="158"/>
      <c r="AS730" s="158"/>
      <c r="AT730" s="158"/>
      <c r="AU730" s="158"/>
      <c r="AV730" s="158"/>
      <c r="AW730" s="158"/>
    </row>
    <row r="731" spans="8:49" ht="12.75">
      <c r="H731" s="158"/>
      <c r="I731" s="158"/>
      <c r="J731" s="158"/>
      <c r="K731" s="158"/>
      <c r="L731" s="158"/>
      <c r="M731" s="158"/>
      <c r="N731" s="158"/>
      <c r="O731" s="158"/>
      <c r="P731" s="158"/>
      <c r="Q731" s="158"/>
      <c r="R731" s="158"/>
      <c r="S731" s="158"/>
      <c r="T731" s="158"/>
      <c r="U731" s="158"/>
      <c r="V731" s="158"/>
      <c r="W731" s="158"/>
      <c r="X731" s="158"/>
      <c r="Y731" s="158"/>
      <c r="Z731" s="158"/>
      <c r="AA731" s="158"/>
      <c r="AB731" s="158"/>
      <c r="AC731" s="158"/>
      <c r="AD731" s="158"/>
      <c r="AE731" s="158"/>
      <c r="AF731" s="158"/>
      <c r="AG731" s="158"/>
      <c r="AH731" s="158"/>
      <c r="AI731" s="158"/>
      <c r="AJ731" s="158"/>
      <c r="AK731" s="158"/>
      <c r="AL731" s="158"/>
      <c r="AM731" s="158"/>
      <c r="AN731" s="158"/>
      <c r="AO731" s="158"/>
      <c r="AP731" s="158"/>
      <c r="AQ731" s="158"/>
      <c r="AR731" s="158"/>
      <c r="AS731" s="158"/>
      <c r="AT731" s="158"/>
      <c r="AU731" s="158"/>
      <c r="AV731" s="158"/>
      <c r="AW731" s="158"/>
    </row>
    <row r="732" spans="8:49" ht="12.75">
      <c r="H732" s="158"/>
      <c r="I732" s="158"/>
      <c r="J732" s="158"/>
      <c r="K732" s="158"/>
      <c r="L732" s="158"/>
      <c r="M732" s="158"/>
      <c r="N732" s="158"/>
      <c r="O732" s="158"/>
      <c r="P732" s="158"/>
      <c r="Q732" s="158"/>
      <c r="R732" s="158"/>
      <c r="S732" s="158"/>
      <c r="T732" s="158"/>
      <c r="U732" s="158"/>
      <c r="V732" s="158"/>
      <c r="W732" s="158"/>
      <c r="X732" s="158"/>
      <c r="Y732" s="158"/>
      <c r="Z732" s="158"/>
      <c r="AA732" s="158"/>
      <c r="AB732" s="158"/>
      <c r="AC732" s="158"/>
      <c r="AD732" s="158"/>
      <c r="AE732" s="158"/>
      <c r="AF732" s="158"/>
      <c r="AG732" s="158"/>
      <c r="AH732" s="158"/>
      <c r="AI732" s="158"/>
      <c r="AJ732" s="158"/>
      <c r="AK732" s="158"/>
      <c r="AL732" s="158"/>
      <c r="AM732" s="158"/>
      <c r="AN732" s="158"/>
      <c r="AO732" s="158"/>
      <c r="AP732" s="158"/>
      <c r="AQ732" s="158"/>
      <c r="AR732" s="158"/>
      <c r="AS732" s="158"/>
      <c r="AT732" s="158"/>
      <c r="AU732" s="158"/>
      <c r="AV732" s="158"/>
      <c r="AW732" s="158"/>
    </row>
    <row r="733" spans="8:49" ht="12.75">
      <c r="H733" s="158"/>
      <c r="I733" s="158"/>
      <c r="J733" s="158"/>
      <c r="K733" s="158"/>
      <c r="L733" s="158"/>
      <c r="M733" s="158"/>
      <c r="N733" s="158"/>
      <c r="O733" s="158"/>
      <c r="P733" s="158"/>
      <c r="Q733" s="158"/>
      <c r="R733" s="158"/>
      <c r="S733" s="158"/>
      <c r="T733" s="158"/>
      <c r="U733" s="158"/>
      <c r="V733" s="158"/>
      <c r="W733" s="158"/>
      <c r="X733" s="158"/>
      <c r="Y733" s="158"/>
      <c r="Z733" s="158"/>
      <c r="AA733" s="158"/>
      <c r="AB733" s="158"/>
      <c r="AC733" s="158"/>
      <c r="AD733" s="158"/>
      <c r="AE733" s="158"/>
      <c r="AF733" s="158"/>
      <c r="AG733" s="158"/>
      <c r="AH733" s="158"/>
      <c r="AI733" s="158"/>
      <c r="AJ733" s="158"/>
      <c r="AK733" s="158"/>
      <c r="AL733" s="158"/>
      <c r="AM733" s="158"/>
      <c r="AN733" s="158"/>
      <c r="AO733" s="158"/>
      <c r="AP733" s="158"/>
      <c r="AQ733" s="158"/>
      <c r="AR733" s="158"/>
      <c r="AS733" s="158"/>
      <c r="AT733" s="158"/>
      <c r="AU733" s="158"/>
      <c r="AV733" s="158"/>
      <c r="AW733" s="158"/>
    </row>
    <row r="734" spans="8:49" ht="12.75">
      <c r="H734" s="158"/>
      <c r="I734" s="158"/>
      <c r="J734" s="158"/>
      <c r="K734" s="158"/>
      <c r="L734" s="158"/>
      <c r="M734" s="158"/>
      <c r="N734" s="158"/>
      <c r="O734" s="158"/>
      <c r="P734" s="158"/>
      <c r="Q734" s="158"/>
      <c r="R734" s="158"/>
      <c r="S734" s="158"/>
      <c r="T734" s="158"/>
      <c r="U734" s="158"/>
      <c r="V734" s="158"/>
      <c r="W734" s="158"/>
      <c r="X734" s="158"/>
      <c r="Y734" s="158"/>
      <c r="Z734" s="158"/>
      <c r="AA734" s="158"/>
      <c r="AB734" s="158"/>
      <c r="AC734" s="158"/>
      <c r="AD734" s="158"/>
      <c r="AE734" s="158"/>
      <c r="AF734" s="158"/>
      <c r="AG734" s="158"/>
      <c r="AH734" s="158"/>
      <c r="AI734" s="158"/>
      <c r="AJ734" s="158"/>
      <c r="AK734" s="158"/>
      <c r="AL734" s="158"/>
      <c r="AM734" s="158"/>
      <c r="AN734" s="158"/>
      <c r="AO734" s="158"/>
      <c r="AP734" s="158"/>
      <c r="AQ734" s="158"/>
      <c r="AR734" s="158"/>
      <c r="AS734" s="158"/>
      <c r="AT734" s="158"/>
      <c r="AU734" s="158"/>
      <c r="AV734" s="158"/>
      <c r="AW734" s="158"/>
    </row>
    <row r="735" spans="8:49" ht="12.75">
      <c r="H735" s="158"/>
      <c r="I735" s="158"/>
      <c r="J735" s="158"/>
      <c r="K735" s="158"/>
      <c r="L735" s="158"/>
      <c r="M735" s="158"/>
      <c r="N735" s="158"/>
      <c r="O735" s="158"/>
      <c r="P735" s="158"/>
      <c r="Q735" s="158"/>
      <c r="R735" s="158"/>
      <c r="S735" s="158"/>
      <c r="T735" s="158"/>
      <c r="U735" s="158"/>
      <c r="V735" s="158"/>
      <c r="W735" s="158"/>
      <c r="X735" s="158"/>
      <c r="Y735" s="158"/>
      <c r="Z735" s="158"/>
      <c r="AA735" s="158"/>
      <c r="AB735" s="158"/>
      <c r="AC735" s="158"/>
      <c r="AD735" s="158"/>
      <c r="AE735" s="158"/>
      <c r="AF735" s="158"/>
      <c r="AG735" s="158"/>
      <c r="AH735" s="158"/>
      <c r="AI735" s="158"/>
      <c r="AJ735" s="158"/>
      <c r="AK735" s="158"/>
      <c r="AL735" s="158"/>
      <c r="AM735" s="158"/>
      <c r="AN735" s="158"/>
      <c r="AO735" s="158"/>
      <c r="AP735" s="158"/>
      <c r="AQ735" s="158"/>
      <c r="AR735" s="158"/>
      <c r="AS735" s="158"/>
      <c r="AT735" s="158"/>
      <c r="AU735" s="158"/>
      <c r="AV735" s="158"/>
      <c r="AW735" s="158"/>
    </row>
    <row r="736" spans="8:49" ht="12.75">
      <c r="H736" s="158"/>
      <c r="I736" s="158"/>
      <c r="J736" s="158"/>
      <c r="K736" s="158"/>
      <c r="L736" s="158"/>
      <c r="M736" s="158"/>
      <c r="N736" s="158"/>
      <c r="O736" s="158"/>
      <c r="P736" s="158"/>
      <c r="Q736" s="158"/>
      <c r="R736" s="158"/>
      <c r="S736" s="158"/>
      <c r="T736" s="158"/>
      <c r="U736" s="158"/>
      <c r="V736" s="158"/>
      <c r="W736" s="158"/>
      <c r="X736" s="158"/>
      <c r="Y736" s="158"/>
      <c r="Z736" s="158"/>
      <c r="AA736" s="158"/>
      <c r="AB736" s="158"/>
      <c r="AC736" s="158"/>
      <c r="AD736" s="158"/>
      <c r="AE736" s="158"/>
      <c r="AF736" s="158"/>
      <c r="AG736" s="158"/>
      <c r="AH736" s="158"/>
      <c r="AI736" s="158"/>
      <c r="AJ736" s="158"/>
      <c r="AK736" s="158"/>
      <c r="AL736" s="158"/>
      <c r="AM736" s="158"/>
      <c r="AN736" s="158"/>
      <c r="AO736" s="158"/>
      <c r="AP736" s="158"/>
      <c r="AQ736" s="158"/>
      <c r="AR736" s="158"/>
      <c r="AS736" s="158"/>
      <c r="AT736" s="158"/>
      <c r="AU736" s="158"/>
      <c r="AV736" s="158"/>
      <c r="AW736" s="158"/>
    </row>
    <row r="737" spans="8:49" ht="12.75">
      <c r="H737" s="158"/>
      <c r="I737" s="158"/>
      <c r="J737" s="158"/>
      <c r="K737" s="158"/>
      <c r="L737" s="158"/>
      <c r="M737" s="158"/>
      <c r="N737" s="158"/>
      <c r="O737" s="158"/>
      <c r="P737" s="158"/>
      <c r="Q737" s="158"/>
      <c r="R737" s="158"/>
      <c r="S737" s="158"/>
      <c r="T737" s="158"/>
      <c r="U737" s="158"/>
      <c r="V737" s="158"/>
      <c r="W737" s="158"/>
      <c r="X737" s="158"/>
      <c r="Y737" s="158"/>
      <c r="Z737" s="158"/>
      <c r="AA737" s="158"/>
      <c r="AB737" s="158"/>
      <c r="AC737" s="158"/>
      <c r="AD737" s="158"/>
      <c r="AE737" s="158"/>
      <c r="AF737" s="158"/>
      <c r="AG737" s="158"/>
      <c r="AH737" s="158"/>
      <c r="AI737" s="158"/>
      <c r="AJ737" s="158"/>
      <c r="AK737" s="158"/>
      <c r="AL737" s="158"/>
      <c r="AM737" s="158"/>
      <c r="AN737" s="158"/>
      <c r="AO737" s="158"/>
      <c r="AP737" s="158"/>
      <c r="AQ737" s="158"/>
      <c r="AR737" s="158"/>
      <c r="AS737" s="158"/>
      <c r="AT737" s="158"/>
      <c r="AU737" s="158"/>
      <c r="AV737" s="158"/>
      <c r="AW737" s="158"/>
    </row>
    <row r="738" spans="8:49" ht="12.75">
      <c r="H738" s="158"/>
      <c r="I738" s="158"/>
      <c r="J738" s="158"/>
      <c r="K738" s="158"/>
      <c r="L738" s="158"/>
      <c r="M738" s="158"/>
      <c r="N738" s="158"/>
      <c r="O738" s="158"/>
      <c r="P738" s="158"/>
      <c r="Q738" s="158"/>
      <c r="R738" s="158"/>
      <c r="S738" s="158"/>
      <c r="T738" s="158"/>
      <c r="U738" s="158"/>
      <c r="V738" s="158"/>
      <c r="W738" s="158"/>
      <c r="X738" s="158"/>
      <c r="Y738" s="158"/>
      <c r="Z738" s="158"/>
      <c r="AA738" s="158"/>
      <c r="AB738" s="158"/>
      <c r="AC738" s="158"/>
      <c r="AD738" s="158"/>
      <c r="AE738" s="158"/>
      <c r="AF738" s="158"/>
      <c r="AG738" s="158"/>
      <c r="AH738" s="158"/>
      <c r="AI738" s="158"/>
      <c r="AJ738" s="158"/>
      <c r="AK738" s="158"/>
      <c r="AL738" s="158"/>
      <c r="AM738" s="158"/>
      <c r="AN738" s="158"/>
      <c r="AO738" s="158"/>
      <c r="AP738" s="158"/>
      <c r="AQ738" s="158"/>
      <c r="AR738" s="158"/>
      <c r="AS738" s="158"/>
      <c r="AT738" s="158"/>
      <c r="AU738" s="158"/>
      <c r="AV738" s="158"/>
      <c r="AW738" s="158"/>
    </row>
    <row r="739" spans="8:49" ht="12.75">
      <c r="H739" s="158"/>
      <c r="I739" s="158"/>
      <c r="J739" s="158"/>
      <c r="K739" s="158"/>
      <c r="L739" s="158"/>
      <c r="M739" s="158"/>
      <c r="N739" s="158"/>
      <c r="O739" s="158"/>
      <c r="P739" s="158"/>
      <c r="Q739" s="158"/>
      <c r="R739" s="158"/>
      <c r="S739" s="158"/>
      <c r="T739" s="158"/>
      <c r="U739" s="158"/>
      <c r="V739" s="158"/>
      <c r="W739" s="158"/>
      <c r="X739" s="158"/>
      <c r="Y739" s="158"/>
      <c r="Z739" s="158"/>
      <c r="AA739" s="158"/>
      <c r="AB739" s="158"/>
      <c r="AC739" s="158"/>
      <c r="AD739" s="158"/>
      <c r="AE739" s="158"/>
      <c r="AF739" s="158"/>
      <c r="AG739" s="158"/>
      <c r="AH739" s="158"/>
      <c r="AI739" s="158"/>
      <c r="AJ739" s="158"/>
      <c r="AK739" s="158"/>
      <c r="AL739" s="158"/>
      <c r="AM739" s="158"/>
      <c r="AN739" s="158"/>
      <c r="AO739" s="158"/>
      <c r="AP739" s="158"/>
      <c r="AQ739" s="158"/>
      <c r="AR739" s="158"/>
      <c r="AS739" s="158"/>
      <c r="AT739" s="158"/>
      <c r="AU739" s="158"/>
      <c r="AV739" s="158"/>
      <c r="AW739" s="158"/>
    </row>
    <row r="740" spans="8:49" ht="12.75">
      <c r="H740" s="158"/>
      <c r="I740" s="158"/>
      <c r="J740" s="158"/>
      <c r="K740" s="158"/>
      <c r="L740" s="158"/>
      <c r="M740" s="158"/>
      <c r="N740" s="158"/>
      <c r="O740" s="158"/>
      <c r="P740" s="158"/>
      <c r="Q740" s="158"/>
      <c r="R740" s="158"/>
      <c r="S740" s="158"/>
      <c r="T740" s="158"/>
      <c r="U740" s="158"/>
      <c r="V740" s="158"/>
      <c r="W740" s="158"/>
      <c r="X740" s="158"/>
      <c r="Y740" s="158"/>
      <c r="Z740" s="158"/>
      <c r="AA740" s="158"/>
      <c r="AB740" s="158"/>
      <c r="AC740" s="158"/>
      <c r="AD740" s="158"/>
      <c r="AE740" s="158"/>
      <c r="AF740" s="158"/>
      <c r="AG740" s="158"/>
      <c r="AH740" s="158"/>
      <c r="AI740" s="158"/>
      <c r="AJ740" s="158"/>
      <c r="AK740" s="158"/>
      <c r="AL740" s="158"/>
      <c r="AM740" s="158"/>
      <c r="AN740" s="158"/>
      <c r="AO740" s="158"/>
      <c r="AP740" s="158"/>
      <c r="AQ740" s="158"/>
      <c r="AR740" s="158"/>
      <c r="AS740" s="158"/>
      <c r="AT740" s="158"/>
      <c r="AU740" s="158"/>
      <c r="AV740" s="158"/>
      <c r="AW740" s="158"/>
    </row>
    <row r="741" spans="8:49" ht="12.75">
      <c r="H741" s="158"/>
      <c r="I741" s="158"/>
      <c r="J741" s="158"/>
      <c r="K741" s="158"/>
      <c r="L741" s="158"/>
      <c r="M741" s="158"/>
      <c r="N741" s="158"/>
      <c r="O741" s="158"/>
      <c r="P741" s="158"/>
      <c r="Q741" s="158"/>
      <c r="R741" s="158"/>
      <c r="S741" s="158"/>
      <c r="T741" s="158"/>
      <c r="U741" s="158"/>
      <c r="V741" s="158"/>
      <c r="W741" s="158"/>
      <c r="X741" s="158"/>
      <c r="Y741" s="158"/>
      <c r="Z741" s="158"/>
      <c r="AA741" s="158"/>
      <c r="AB741" s="158"/>
      <c r="AC741" s="158"/>
      <c r="AD741" s="158"/>
      <c r="AE741" s="158"/>
      <c r="AF741" s="158"/>
      <c r="AG741" s="158"/>
      <c r="AH741" s="158"/>
      <c r="AI741" s="158"/>
      <c r="AJ741" s="158"/>
      <c r="AK741" s="158"/>
      <c r="AL741" s="158"/>
      <c r="AM741" s="158"/>
      <c r="AN741" s="158"/>
      <c r="AO741" s="158"/>
      <c r="AP741" s="158"/>
      <c r="AQ741" s="158"/>
      <c r="AR741" s="158"/>
      <c r="AS741" s="158"/>
      <c r="AT741" s="158"/>
      <c r="AU741" s="158"/>
      <c r="AV741" s="158"/>
      <c r="AW741" s="158"/>
    </row>
    <row r="742" spans="8:49" ht="12.75">
      <c r="H742" s="158"/>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8"/>
      <c r="AG742" s="158"/>
      <c r="AH742" s="158"/>
      <c r="AI742" s="158"/>
      <c r="AJ742" s="158"/>
      <c r="AK742" s="158"/>
      <c r="AL742" s="158"/>
      <c r="AM742" s="158"/>
      <c r="AN742" s="158"/>
      <c r="AO742" s="158"/>
      <c r="AP742" s="158"/>
      <c r="AQ742" s="158"/>
      <c r="AR742" s="158"/>
      <c r="AS742" s="158"/>
      <c r="AT742" s="158"/>
      <c r="AU742" s="158"/>
      <c r="AV742" s="158"/>
      <c r="AW742" s="158"/>
    </row>
    <row r="743" spans="8:49" ht="12.75">
      <c r="H743" s="158"/>
      <c r="I743" s="158"/>
      <c r="J743" s="158"/>
      <c r="K743" s="158"/>
      <c r="L743" s="158"/>
      <c r="M743" s="158"/>
      <c r="N743" s="158"/>
      <c r="O743" s="158"/>
      <c r="P743" s="158"/>
      <c r="Q743" s="158"/>
      <c r="R743" s="158"/>
      <c r="S743" s="158"/>
      <c r="T743" s="158"/>
      <c r="U743" s="158"/>
      <c r="V743" s="158"/>
      <c r="W743" s="158"/>
      <c r="X743" s="158"/>
      <c r="Y743" s="158"/>
      <c r="Z743" s="158"/>
      <c r="AA743" s="158"/>
      <c r="AB743" s="158"/>
      <c r="AC743" s="158"/>
      <c r="AD743" s="158"/>
      <c r="AE743" s="158"/>
      <c r="AF743" s="158"/>
      <c r="AG743" s="158"/>
      <c r="AH743" s="158"/>
      <c r="AI743" s="158"/>
      <c r="AJ743" s="158"/>
      <c r="AK743" s="158"/>
      <c r="AL743" s="158"/>
      <c r="AM743" s="158"/>
      <c r="AN743" s="158"/>
      <c r="AO743" s="158"/>
      <c r="AP743" s="158"/>
      <c r="AQ743" s="158"/>
      <c r="AR743" s="158"/>
      <c r="AS743" s="158"/>
      <c r="AT743" s="158"/>
      <c r="AU743" s="158"/>
      <c r="AV743" s="158"/>
      <c r="AW743" s="158"/>
    </row>
    <row r="744" spans="8:49" ht="12.75">
      <c r="H744" s="158"/>
      <c r="I744" s="158"/>
      <c r="J744" s="158"/>
      <c r="K744" s="158"/>
      <c r="L744" s="158"/>
      <c r="M744" s="158"/>
      <c r="N744" s="158"/>
      <c r="O744" s="158"/>
      <c r="P744" s="158"/>
      <c r="Q744" s="158"/>
      <c r="R744" s="158"/>
      <c r="S744" s="158"/>
      <c r="T744" s="158"/>
      <c r="U744" s="158"/>
      <c r="V744" s="158"/>
      <c r="W744" s="158"/>
      <c r="X744" s="158"/>
      <c r="Y744" s="158"/>
      <c r="Z744" s="158"/>
      <c r="AA744" s="158"/>
      <c r="AB744" s="158"/>
      <c r="AC744" s="158"/>
      <c r="AD744" s="158"/>
      <c r="AE744" s="158"/>
      <c r="AF744" s="158"/>
      <c r="AG744" s="158"/>
      <c r="AH744" s="158"/>
      <c r="AI744" s="158"/>
      <c r="AJ744" s="158"/>
      <c r="AK744" s="158"/>
      <c r="AL744" s="158"/>
      <c r="AM744" s="158"/>
      <c r="AN744" s="158"/>
      <c r="AO744" s="158"/>
      <c r="AP744" s="158"/>
      <c r="AQ744" s="158"/>
      <c r="AR744" s="158"/>
      <c r="AS744" s="158"/>
      <c r="AT744" s="158"/>
      <c r="AU744" s="158"/>
      <c r="AV744" s="158"/>
      <c r="AW744" s="158"/>
    </row>
    <row r="745" spans="8:49" ht="12.75">
      <c r="H745" s="158"/>
      <c r="I745" s="158"/>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8"/>
      <c r="AG745" s="158"/>
      <c r="AH745" s="158"/>
      <c r="AI745" s="158"/>
      <c r="AJ745" s="158"/>
      <c r="AK745" s="158"/>
      <c r="AL745" s="158"/>
      <c r="AM745" s="158"/>
      <c r="AN745" s="158"/>
      <c r="AO745" s="158"/>
      <c r="AP745" s="158"/>
      <c r="AQ745" s="158"/>
      <c r="AR745" s="158"/>
      <c r="AS745" s="158"/>
      <c r="AT745" s="158"/>
      <c r="AU745" s="158"/>
      <c r="AV745" s="158"/>
      <c r="AW745" s="158"/>
    </row>
    <row r="746" spans="8:49" ht="12.75">
      <c r="H746" s="158"/>
      <c r="I746" s="158"/>
      <c r="J746" s="158"/>
      <c r="K746" s="158"/>
      <c r="L746" s="158"/>
      <c r="M746" s="158"/>
      <c r="N746" s="158"/>
      <c r="O746" s="158"/>
      <c r="P746" s="158"/>
      <c r="Q746" s="158"/>
      <c r="R746" s="158"/>
      <c r="S746" s="158"/>
      <c r="T746" s="158"/>
      <c r="U746" s="158"/>
      <c r="V746" s="158"/>
      <c r="W746" s="158"/>
      <c r="X746" s="158"/>
      <c r="Y746" s="158"/>
      <c r="Z746" s="158"/>
      <c r="AA746" s="158"/>
      <c r="AB746" s="158"/>
      <c r="AC746" s="158"/>
      <c r="AD746" s="158"/>
      <c r="AE746" s="158"/>
      <c r="AF746" s="158"/>
      <c r="AG746" s="158"/>
      <c r="AH746" s="158"/>
      <c r="AI746" s="158"/>
      <c r="AJ746" s="158"/>
      <c r="AK746" s="158"/>
      <c r="AL746" s="158"/>
      <c r="AM746" s="158"/>
      <c r="AN746" s="158"/>
      <c r="AO746" s="158"/>
      <c r="AP746" s="158"/>
      <c r="AQ746" s="158"/>
      <c r="AR746" s="158"/>
      <c r="AS746" s="158"/>
      <c r="AT746" s="158"/>
      <c r="AU746" s="158"/>
      <c r="AV746" s="158"/>
      <c r="AW746" s="158"/>
    </row>
    <row r="747" spans="8:49" ht="12.75">
      <c r="H747" s="158"/>
      <c r="I747" s="158"/>
      <c r="J747" s="158"/>
      <c r="K747" s="158"/>
      <c r="L747" s="158"/>
      <c r="M747" s="158"/>
      <c r="N747" s="158"/>
      <c r="O747" s="158"/>
      <c r="P747" s="158"/>
      <c r="Q747" s="158"/>
      <c r="R747" s="158"/>
      <c r="S747" s="158"/>
      <c r="T747" s="158"/>
      <c r="U747" s="158"/>
      <c r="V747" s="158"/>
      <c r="W747" s="158"/>
      <c r="X747" s="158"/>
      <c r="Y747" s="158"/>
      <c r="Z747" s="158"/>
      <c r="AA747" s="158"/>
      <c r="AB747" s="158"/>
      <c r="AC747" s="158"/>
      <c r="AD747" s="158"/>
      <c r="AE747" s="158"/>
      <c r="AF747" s="158"/>
      <c r="AG747" s="158"/>
      <c r="AH747" s="158"/>
      <c r="AI747" s="158"/>
      <c r="AJ747" s="158"/>
      <c r="AK747" s="158"/>
      <c r="AL747" s="158"/>
      <c r="AM747" s="158"/>
      <c r="AN747" s="158"/>
      <c r="AO747" s="158"/>
      <c r="AP747" s="158"/>
      <c r="AQ747" s="158"/>
      <c r="AR747" s="158"/>
      <c r="AS747" s="158"/>
      <c r="AT747" s="158"/>
      <c r="AU747" s="158"/>
      <c r="AV747" s="158"/>
      <c r="AW747" s="158"/>
    </row>
    <row r="748" spans="8:49" ht="12.75">
      <c r="H748" s="158"/>
      <c r="I748" s="158"/>
      <c r="J748" s="158"/>
      <c r="K748" s="158"/>
      <c r="L748" s="158"/>
      <c r="M748" s="158"/>
      <c r="N748" s="158"/>
      <c r="O748" s="158"/>
      <c r="P748" s="158"/>
      <c r="Q748" s="158"/>
      <c r="R748" s="158"/>
      <c r="S748" s="158"/>
      <c r="T748" s="158"/>
      <c r="U748" s="158"/>
      <c r="V748" s="158"/>
      <c r="W748" s="158"/>
      <c r="X748" s="158"/>
      <c r="Y748" s="158"/>
      <c r="Z748" s="158"/>
      <c r="AA748" s="158"/>
      <c r="AB748" s="158"/>
      <c r="AC748" s="158"/>
      <c r="AD748" s="158"/>
      <c r="AE748" s="158"/>
      <c r="AF748" s="158"/>
      <c r="AG748" s="158"/>
      <c r="AH748" s="158"/>
      <c r="AI748" s="158"/>
      <c r="AJ748" s="158"/>
      <c r="AK748" s="158"/>
      <c r="AL748" s="158"/>
      <c r="AM748" s="158"/>
      <c r="AN748" s="158"/>
      <c r="AO748" s="158"/>
      <c r="AP748" s="158"/>
      <c r="AQ748" s="158"/>
      <c r="AR748" s="158"/>
      <c r="AS748" s="158"/>
      <c r="AT748" s="158"/>
      <c r="AU748" s="158"/>
      <c r="AV748" s="158"/>
      <c r="AW748" s="158"/>
    </row>
    <row r="749" spans="8:49" ht="12.75">
      <c r="H749" s="158"/>
      <c r="I749" s="158"/>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8"/>
      <c r="AG749" s="158"/>
      <c r="AH749" s="158"/>
      <c r="AI749" s="158"/>
      <c r="AJ749" s="158"/>
      <c r="AK749" s="158"/>
      <c r="AL749" s="158"/>
      <c r="AM749" s="158"/>
      <c r="AN749" s="158"/>
      <c r="AO749" s="158"/>
      <c r="AP749" s="158"/>
      <c r="AQ749" s="158"/>
      <c r="AR749" s="158"/>
      <c r="AS749" s="158"/>
      <c r="AT749" s="158"/>
      <c r="AU749" s="158"/>
      <c r="AV749" s="158"/>
      <c r="AW749" s="158"/>
    </row>
    <row r="750" spans="8:49" ht="12.75">
      <c r="H750" s="158"/>
      <c r="I750" s="158"/>
      <c r="J750" s="158"/>
      <c r="K750" s="158"/>
      <c r="L750" s="158"/>
      <c r="M750" s="158"/>
      <c r="N750" s="158"/>
      <c r="O750" s="158"/>
      <c r="P750" s="158"/>
      <c r="Q750" s="158"/>
      <c r="R750" s="158"/>
      <c r="S750" s="158"/>
      <c r="T750" s="158"/>
      <c r="U750" s="158"/>
      <c r="V750" s="158"/>
      <c r="W750" s="158"/>
      <c r="X750" s="158"/>
      <c r="Y750" s="158"/>
      <c r="Z750" s="158"/>
      <c r="AA750" s="158"/>
      <c r="AB750" s="158"/>
      <c r="AC750" s="158"/>
      <c r="AD750" s="158"/>
      <c r="AE750" s="158"/>
      <c r="AF750" s="158"/>
      <c r="AG750" s="158"/>
      <c r="AH750" s="158"/>
      <c r="AI750" s="158"/>
      <c r="AJ750" s="158"/>
      <c r="AK750" s="158"/>
      <c r="AL750" s="158"/>
      <c r="AM750" s="158"/>
      <c r="AN750" s="158"/>
      <c r="AO750" s="158"/>
      <c r="AP750" s="158"/>
      <c r="AQ750" s="158"/>
      <c r="AR750" s="158"/>
      <c r="AS750" s="158"/>
      <c r="AT750" s="158"/>
      <c r="AU750" s="158"/>
      <c r="AV750" s="158"/>
      <c r="AW750" s="158"/>
    </row>
    <row r="751" spans="8:49" ht="12.75">
      <c r="H751" s="158"/>
      <c r="I751" s="158"/>
      <c r="J751" s="158"/>
      <c r="K751" s="158"/>
      <c r="L751" s="158"/>
      <c r="M751" s="158"/>
      <c r="N751" s="158"/>
      <c r="O751" s="158"/>
      <c r="P751" s="158"/>
      <c r="Q751" s="158"/>
      <c r="R751" s="158"/>
      <c r="S751" s="158"/>
      <c r="T751" s="158"/>
      <c r="U751" s="158"/>
      <c r="V751" s="158"/>
      <c r="W751" s="158"/>
      <c r="X751" s="158"/>
      <c r="Y751" s="158"/>
      <c r="Z751" s="158"/>
      <c r="AA751" s="158"/>
      <c r="AB751" s="158"/>
      <c r="AC751" s="158"/>
      <c r="AD751" s="158"/>
      <c r="AE751" s="158"/>
      <c r="AF751" s="158"/>
      <c r="AG751" s="158"/>
      <c r="AH751" s="158"/>
      <c r="AI751" s="158"/>
      <c r="AJ751" s="158"/>
      <c r="AK751" s="158"/>
      <c r="AL751" s="158"/>
      <c r="AM751" s="158"/>
      <c r="AN751" s="158"/>
      <c r="AO751" s="158"/>
      <c r="AP751" s="158"/>
      <c r="AQ751" s="158"/>
      <c r="AR751" s="158"/>
      <c r="AS751" s="158"/>
      <c r="AT751" s="158"/>
      <c r="AU751" s="158"/>
      <c r="AV751" s="158"/>
      <c r="AW751" s="158"/>
    </row>
    <row r="752" spans="8:49" ht="12.75">
      <c r="H752" s="158"/>
      <c r="I752" s="158"/>
      <c r="J752" s="158"/>
      <c r="K752" s="158"/>
      <c r="L752" s="158"/>
      <c r="M752" s="158"/>
      <c r="N752" s="158"/>
      <c r="O752" s="158"/>
      <c r="P752" s="158"/>
      <c r="Q752" s="158"/>
      <c r="R752" s="158"/>
      <c r="S752" s="158"/>
      <c r="T752" s="158"/>
      <c r="U752" s="158"/>
      <c r="V752" s="158"/>
      <c r="W752" s="158"/>
      <c r="X752" s="158"/>
      <c r="Y752" s="158"/>
      <c r="Z752" s="158"/>
      <c r="AA752" s="158"/>
      <c r="AB752" s="158"/>
      <c r="AC752" s="158"/>
      <c r="AD752" s="158"/>
      <c r="AE752" s="158"/>
      <c r="AF752" s="158"/>
      <c r="AG752" s="158"/>
      <c r="AH752" s="158"/>
      <c r="AI752" s="158"/>
      <c r="AJ752" s="158"/>
      <c r="AK752" s="158"/>
      <c r="AL752" s="158"/>
      <c r="AM752" s="158"/>
      <c r="AN752" s="158"/>
      <c r="AO752" s="158"/>
      <c r="AP752" s="158"/>
      <c r="AQ752" s="158"/>
      <c r="AR752" s="158"/>
      <c r="AS752" s="158"/>
      <c r="AT752" s="158"/>
      <c r="AU752" s="158"/>
      <c r="AV752" s="158"/>
      <c r="AW752" s="158"/>
    </row>
    <row r="753" spans="8:49" ht="12.75">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c r="AH753" s="158"/>
      <c r="AI753" s="158"/>
      <c r="AJ753" s="158"/>
      <c r="AK753" s="158"/>
      <c r="AL753" s="158"/>
      <c r="AM753" s="158"/>
      <c r="AN753" s="158"/>
      <c r="AO753" s="158"/>
      <c r="AP753" s="158"/>
      <c r="AQ753" s="158"/>
      <c r="AR753" s="158"/>
      <c r="AS753" s="158"/>
      <c r="AT753" s="158"/>
      <c r="AU753" s="158"/>
      <c r="AV753" s="158"/>
      <c r="AW753" s="158"/>
    </row>
    <row r="754" spans="8:49" ht="12.75">
      <c r="H754" s="158"/>
      <c r="I754" s="158"/>
      <c r="J754" s="158"/>
      <c r="K754" s="158"/>
      <c r="L754" s="158"/>
      <c r="M754" s="158"/>
      <c r="N754" s="158"/>
      <c r="O754" s="158"/>
      <c r="P754" s="158"/>
      <c r="Q754" s="158"/>
      <c r="R754" s="158"/>
      <c r="S754" s="158"/>
      <c r="T754" s="158"/>
      <c r="U754" s="158"/>
      <c r="V754" s="158"/>
      <c r="W754" s="158"/>
      <c r="X754" s="158"/>
      <c r="Y754" s="158"/>
      <c r="Z754" s="158"/>
      <c r="AA754" s="158"/>
      <c r="AB754" s="158"/>
      <c r="AC754" s="158"/>
      <c r="AD754" s="158"/>
      <c r="AE754" s="158"/>
      <c r="AF754" s="158"/>
      <c r="AG754" s="158"/>
      <c r="AH754" s="158"/>
      <c r="AI754" s="158"/>
      <c r="AJ754" s="158"/>
      <c r="AK754" s="158"/>
      <c r="AL754" s="158"/>
      <c r="AM754" s="158"/>
      <c r="AN754" s="158"/>
      <c r="AO754" s="158"/>
      <c r="AP754" s="158"/>
      <c r="AQ754" s="158"/>
      <c r="AR754" s="158"/>
      <c r="AS754" s="158"/>
      <c r="AT754" s="158"/>
      <c r="AU754" s="158"/>
      <c r="AV754" s="158"/>
      <c r="AW754" s="158"/>
    </row>
    <row r="755" spans="8:49" ht="12.75">
      <c r="H755" s="158"/>
      <c r="I755" s="158"/>
      <c r="J755" s="158"/>
      <c r="K755" s="158"/>
      <c r="L755" s="158"/>
      <c r="M755" s="158"/>
      <c r="N755" s="158"/>
      <c r="O755" s="158"/>
      <c r="P755" s="158"/>
      <c r="Q755" s="158"/>
      <c r="R755" s="158"/>
      <c r="S755" s="158"/>
      <c r="T755" s="158"/>
      <c r="U755" s="158"/>
      <c r="V755" s="158"/>
      <c r="W755" s="158"/>
      <c r="X755" s="158"/>
      <c r="Y755" s="158"/>
      <c r="Z755" s="158"/>
      <c r="AA755" s="158"/>
      <c r="AB755" s="158"/>
      <c r="AC755" s="158"/>
      <c r="AD755" s="158"/>
      <c r="AE755" s="158"/>
      <c r="AF755" s="158"/>
      <c r="AG755" s="158"/>
      <c r="AH755" s="158"/>
      <c r="AI755" s="158"/>
      <c r="AJ755" s="158"/>
      <c r="AK755" s="158"/>
      <c r="AL755" s="158"/>
      <c r="AM755" s="158"/>
      <c r="AN755" s="158"/>
      <c r="AO755" s="158"/>
      <c r="AP755" s="158"/>
      <c r="AQ755" s="158"/>
      <c r="AR755" s="158"/>
      <c r="AS755" s="158"/>
      <c r="AT755" s="158"/>
      <c r="AU755" s="158"/>
      <c r="AV755" s="158"/>
      <c r="AW755" s="158"/>
    </row>
    <row r="756" spans="8:49" ht="12.75">
      <c r="H756" s="158"/>
      <c r="I756" s="158"/>
      <c r="J756" s="158"/>
      <c r="K756" s="158"/>
      <c r="L756" s="158"/>
      <c r="M756" s="158"/>
      <c r="N756" s="158"/>
      <c r="O756" s="158"/>
      <c r="P756" s="158"/>
      <c r="Q756" s="158"/>
      <c r="R756" s="158"/>
      <c r="S756" s="158"/>
      <c r="T756" s="158"/>
      <c r="U756" s="158"/>
      <c r="V756" s="158"/>
      <c r="W756" s="158"/>
      <c r="X756" s="158"/>
      <c r="Y756" s="158"/>
      <c r="Z756" s="158"/>
      <c r="AA756" s="158"/>
      <c r="AB756" s="158"/>
      <c r="AC756" s="158"/>
      <c r="AD756" s="158"/>
      <c r="AE756" s="158"/>
      <c r="AF756" s="158"/>
      <c r="AG756" s="158"/>
      <c r="AH756" s="158"/>
      <c r="AI756" s="158"/>
      <c r="AJ756" s="158"/>
      <c r="AK756" s="158"/>
      <c r="AL756" s="158"/>
      <c r="AM756" s="158"/>
      <c r="AN756" s="158"/>
      <c r="AO756" s="158"/>
      <c r="AP756" s="158"/>
      <c r="AQ756" s="158"/>
      <c r="AR756" s="158"/>
      <c r="AS756" s="158"/>
      <c r="AT756" s="158"/>
      <c r="AU756" s="158"/>
      <c r="AV756" s="158"/>
      <c r="AW756" s="158"/>
    </row>
    <row r="757" spans="8:49" ht="12.75">
      <c r="H757" s="158"/>
      <c r="I757" s="158"/>
      <c r="J757" s="158"/>
      <c r="K757" s="158"/>
      <c r="L757" s="158"/>
      <c r="M757" s="158"/>
      <c r="N757" s="158"/>
      <c r="O757" s="158"/>
      <c r="P757" s="158"/>
      <c r="Q757" s="158"/>
      <c r="R757" s="158"/>
      <c r="S757" s="158"/>
      <c r="T757" s="158"/>
      <c r="U757" s="158"/>
      <c r="V757" s="158"/>
      <c r="W757" s="158"/>
      <c r="X757" s="158"/>
      <c r="Y757" s="158"/>
      <c r="Z757" s="158"/>
      <c r="AA757" s="158"/>
      <c r="AB757" s="158"/>
      <c r="AC757" s="158"/>
      <c r="AD757" s="158"/>
      <c r="AE757" s="158"/>
      <c r="AF757" s="158"/>
      <c r="AG757" s="158"/>
      <c r="AH757" s="158"/>
      <c r="AI757" s="158"/>
      <c r="AJ757" s="158"/>
      <c r="AK757" s="158"/>
      <c r="AL757" s="158"/>
      <c r="AM757" s="158"/>
      <c r="AN757" s="158"/>
      <c r="AO757" s="158"/>
      <c r="AP757" s="158"/>
      <c r="AQ757" s="158"/>
      <c r="AR757" s="158"/>
      <c r="AS757" s="158"/>
      <c r="AT757" s="158"/>
      <c r="AU757" s="158"/>
      <c r="AV757" s="158"/>
      <c r="AW757" s="158"/>
    </row>
    <row r="758" spans="8:49" ht="12.75">
      <c r="H758" s="158"/>
      <c r="I758" s="158"/>
      <c r="J758" s="158"/>
      <c r="K758" s="158"/>
      <c r="L758" s="158"/>
      <c r="M758" s="158"/>
      <c r="N758" s="158"/>
      <c r="O758" s="158"/>
      <c r="P758" s="158"/>
      <c r="Q758" s="158"/>
      <c r="R758" s="158"/>
      <c r="S758" s="158"/>
      <c r="T758" s="158"/>
      <c r="U758" s="158"/>
      <c r="V758" s="158"/>
      <c r="W758" s="158"/>
      <c r="X758" s="158"/>
      <c r="Y758" s="158"/>
      <c r="Z758" s="158"/>
      <c r="AA758" s="158"/>
      <c r="AB758" s="158"/>
      <c r="AC758" s="158"/>
      <c r="AD758" s="158"/>
      <c r="AE758" s="158"/>
      <c r="AF758" s="158"/>
      <c r="AG758" s="158"/>
      <c r="AH758" s="158"/>
      <c r="AI758" s="158"/>
      <c r="AJ758" s="158"/>
      <c r="AK758" s="158"/>
      <c r="AL758" s="158"/>
      <c r="AM758" s="158"/>
      <c r="AN758" s="158"/>
      <c r="AO758" s="158"/>
      <c r="AP758" s="158"/>
      <c r="AQ758" s="158"/>
      <c r="AR758" s="158"/>
      <c r="AS758" s="158"/>
      <c r="AT758" s="158"/>
      <c r="AU758" s="158"/>
      <c r="AV758" s="158"/>
      <c r="AW758" s="158"/>
    </row>
    <row r="759" spans="8:49" ht="12.75">
      <c r="H759" s="158"/>
      <c r="I759" s="158"/>
      <c r="J759" s="158"/>
      <c r="K759" s="158"/>
      <c r="L759" s="158"/>
      <c r="M759" s="158"/>
      <c r="N759" s="158"/>
      <c r="O759" s="158"/>
      <c r="P759" s="158"/>
      <c r="Q759" s="158"/>
      <c r="R759" s="158"/>
      <c r="S759" s="158"/>
      <c r="T759" s="158"/>
      <c r="U759" s="158"/>
      <c r="V759" s="158"/>
      <c r="W759" s="158"/>
      <c r="X759" s="158"/>
      <c r="Y759" s="158"/>
      <c r="Z759" s="158"/>
      <c r="AA759" s="158"/>
      <c r="AB759" s="158"/>
      <c r="AC759" s="158"/>
      <c r="AD759" s="158"/>
      <c r="AE759" s="158"/>
      <c r="AF759" s="158"/>
      <c r="AG759" s="158"/>
      <c r="AH759" s="158"/>
      <c r="AI759" s="158"/>
      <c r="AJ759" s="158"/>
      <c r="AK759" s="158"/>
      <c r="AL759" s="158"/>
      <c r="AM759" s="158"/>
      <c r="AN759" s="158"/>
      <c r="AO759" s="158"/>
      <c r="AP759" s="158"/>
      <c r="AQ759" s="158"/>
      <c r="AR759" s="158"/>
      <c r="AS759" s="158"/>
      <c r="AT759" s="158"/>
      <c r="AU759" s="158"/>
      <c r="AV759" s="158"/>
      <c r="AW759" s="158"/>
    </row>
    <row r="760" spans="8:49" ht="12.75">
      <c r="H760" s="158"/>
      <c r="I760" s="158"/>
      <c r="J760" s="158"/>
      <c r="K760" s="158"/>
      <c r="L760" s="158"/>
      <c r="M760" s="158"/>
      <c r="N760" s="158"/>
      <c r="O760" s="158"/>
      <c r="P760" s="158"/>
      <c r="Q760" s="158"/>
      <c r="R760" s="158"/>
      <c r="S760" s="158"/>
      <c r="T760" s="158"/>
      <c r="U760" s="158"/>
      <c r="V760" s="158"/>
      <c r="W760" s="158"/>
      <c r="X760" s="158"/>
      <c r="Y760" s="158"/>
      <c r="Z760" s="158"/>
      <c r="AA760" s="158"/>
      <c r="AB760" s="158"/>
      <c r="AC760" s="158"/>
      <c r="AD760" s="158"/>
      <c r="AE760" s="158"/>
      <c r="AF760" s="158"/>
      <c r="AG760" s="158"/>
      <c r="AH760" s="158"/>
      <c r="AI760" s="158"/>
      <c r="AJ760" s="158"/>
      <c r="AK760" s="158"/>
      <c r="AL760" s="158"/>
      <c r="AM760" s="158"/>
      <c r="AN760" s="158"/>
      <c r="AO760" s="158"/>
      <c r="AP760" s="158"/>
      <c r="AQ760" s="158"/>
      <c r="AR760" s="158"/>
      <c r="AS760" s="158"/>
      <c r="AT760" s="158"/>
      <c r="AU760" s="158"/>
      <c r="AV760" s="158"/>
      <c r="AW760" s="158"/>
    </row>
    <row r="761" spans="8:49" ht="12.75">
      <c r="H761" s="158"/>
      <c r="I761" s="158"/>
      <c r="J761" s="158"/>
      <c r="K761" s="158"/>
      <c r="L761" s="158"/>
      <c r="M761" s="158"/>
      <c r="N761" s="158"/>
      <c r="O761" s="158"/>
      <c r="P761" s="158"/>
      <c r="Q761" s="158"/>
      <c r="R761" s="158"/>
      <c r="S761" s="158"/>
      <c r="T761" s="158"/>
      <c r="U761" s="158"/>
      <c r="V761" s="158"/>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58"/>
      <c r="AW761" s="158"/>
    </row>
    <row r="762" spans="8:49" ht="12.75">
      <c r="H762" s="158"/>
      <c r="I762" s="158"/>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58"/>
      <c r="AW762" s="158"/>
    </row>
    <row r="763" spans="8:49" ht="12.75">
      <c r="H763" s="158"/>
      <c r="I763" s="158"/>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58"/>
      <c r="AW763" s="158"/>
    </row>
    <row r="764" spans="8:49" ht="12.75">
      <c r="H764" s="158"/>
      <c r="I764" s="158"/>
      <c r="J764" s="158"/>
      <c r="K764" s="158"/>
      <c r="L764" s="158"/>
      <c r="M764" s="158"/>
      <c r="N764" s="158"/>
      <c r="O764" s="158"/>
      <c r="P764" s="158"/>
      <c r="Q764" s="158"/>
      <c r="R764" s="158"/>
      <c r="S764" s="158"/>
      <c r="T764" s="158"/>
      <c r="U764" s="158"/>
      <c r="V764" s="158"/>
      <c r="W764" s="158"/>
      <c r="X764" s="158"/>
      <c r="Y764" s="158"/>
      <c r="Z764" s="158"/>
      <c r="AA764" s="158"/>
      <c r="AB764" s="158"/>
      <c r="AC764" s="158"/>
      <c r="AD764" s="158"/>
      <c r="AE764" s="158"/>
      <c r="AF764" s="158"/>
      <c r="AG764" s="158"/>
      <c r="AH764" s="158"/>
      <c r="AI764" s="158"/>
      <c r="AJ764" s="158"/>
      <c r="AK764" s="158"/>
      <c r="AL764" s="158"/>
      <c r="AM764" s="158"/>
      <c r="AN764" s="158"/>
      <c r="AO764" s="158"/>
      <c r="AP764" s="158"/>
      <c r="AQ764" s="158"/>
      <c r="AR764" s="158"/>
      <c r="AS764" s="158"/>
      <c r="AT764" s="158"/>
      <c r="AU764" s="158"/>
      <c r="AV764" s="158"/>
      <c r="AW764" s="158"/>
    </row>
    <row r="765" spans="8:49" ht="12.75">
      <c r="H765" s="158"/>
      <c r="I765" s="158"/>
      <c r="J765" s="158"/>
      <c r="K765" s="158"/>
      <c r="L765" s="158"/>
      <c r="M765" s="158"/>
      <c r="N765" s="158"/>
      <c r="O765" s="158"/>
      <c r="P765" s="158"/>
      <c r="Q765" s="158"/>
      <c r="R765" s="158"/>
      <c r="S765" s="158"/>
      <c r="T765" s="158"/>
      <c r="U765" s="158"/>
      <c r="V765" s="158"/>
      <c r="W765" s="158"/>
      <c r="X765" s="158"/>
      <c r="Y765" s="158"/>
      <c r="Z765" s="158"/>
      <c r="AA765" s="158"/>
      <c r="AB765" s="158"/>
      <c r="AC765" s="158"/>
      <c r="AD765" s="158"/>
      <c r="AE765" s="158"/>
      <c r="AF765" s="158"/>
      <c r="AG765" s="158"/>
      <c r="AH765" s="158"/>
      <c r="AI765" s="158"/>
      <c r="AJ765" s="158"/>
      <c r="AK765" s="158"/>
      <c r="AL765" s="158"/>
      <c r="AM765" s="158"/>
      <c r="AN765" s="158"/>
      <c r="AO765" s="158"/>
      <c r="AP765" s="158"/>
      <c r="AQ765" s="158"/>
      <c r="AR765" s="158"/>
      <c r="AS765" s="158"/>
      <c r="AT765" s="158"/>
      <c r="AU765" s="158"/>
      <c r="AV765" s="158"/>
      <c r="AW765" s="158"/>
    </row>
    <row r="766" spans="8:49" ht="12.75">
      <c r="H766" s="158"/>
      <c r="I766" s="158"/>
      <c r="J766" s="158"/>
      <c r="K766" s="158"/>
      <c r="L766" s="158"/>
      <c r="M766" s="158"/>
      <c r="N766" s="158"/>
      <c r="O766" s="158"/>
      <c r="P766" s="158"/>
      <c r="Q766" s="158"/>
      <c r="R766" s="158"/>
      <c r="S766" s="158"/>
      <c r="T766" s="158"/>
      <c r="U766" s="158"/>
      <c r="V766" s="158"/>
      <c r="W766" s="158"/>
      <c r="X766" s="158"/>
      <c r="Y766" s="158"/>
      <c r="Z766" s="158"/>
      <c r="AA766" s="158"/>
      <c r="AB766" s="158"/>
      <c r="AC766" s="158"/>
      <c r="AD766" s="158"/>
      <c r="AE766" s="158"/>
      <c r="AF766" s="158"/>
      <c r="AG766" s="158"/>
      <c r="AH766" s="158"/>
      <c r="AI766" s="158"/>
      <c r="AJ766" s="158"/>
      <c r="AK766" s="158"/>
      <c r="AL766" s="158"/>
      <c r="AM766" s="158"/>
      <c r="AN766" s="158"/>
      <c r="AO766" s="158"/>
      <c r="AP766" s="158"/>
      <c r="AQ766" s="158"/>
      <c r="AR766" s="158"/>
      <c r="AS766" s="158"/>
      <c r="AT766" s="158"/>
      <c r="AU766" s="158"/>
      <c r="AV766" s="158"/>
      <c r="AW766" s="158"/>
    </row>
    <row r="767" spans="8:49" ht="12.75">
      <c r="H767" s="158"/>
      <c r="I767" s="158"/>
      <c r="J767" s="158"/>
      <c r="K767" s="158"/>
      <c r="L767" s="158"/>
      <c r="M767" s="158"/>
      <c r="N767" s="158"/>
      <c r="O767" s="158"/>
      <c r="P767" s="158"/>
      <c r="Q767" s="158"/>
      <c r="R767" s="158"/>
      <c r="S767" s="158"/>
      <c r="T767" s="158"/>
      <c r="U767" s="158"/>
      <c r="V767" s="158"/>
      <c r="W767" s="158"/>
      <c r="X767" s="158"/>
      <c r="Y767" s="158"/>
      <c r="Z767" s="158"/>
      <c r="AA767" s="158"/>
      <c r="AB767" s="158"/>
      <c r="AC767" s="158"/>
      <c r="AD767" s="158"/>
      <c r="AE767" s="158"/>
      <c r="AF767" s="158"/>
      <c r="AG767" s="158"/>
      <c r="AH767" s="158"/>
      <c r="AI767" s="158"/>
      <c r="AJ767" s="158"/>
      <c r="AK767" s="158"/>
      <c r="AL767" s="158"/>
      <c r="AM767" s="158"/>
      <c r="AN767" s="158"/>
      <c r="AO767" s="158"/>
      <c r="AP767" s="158"/>
      <c r="AQ767" s="158"/>
      <c r="AR767" s="158"/>
      <c r="AS767" s="158"/>
      <c r="AT767" s="158"/>
      <c r="AU767" s="158"/>
      <c r="AV767" s="158"/>
      <c r="AW767" s="158"/>
    </row>
    <row r="768" spans="8:49" ht="12.75">
      <c r="H768" s="158"/>
      <c r="I768" s="158"/>
      <c r="J768" s="158"/>
      <c r="K768" s="158"/>
      <c r="L768" s="158"/>
      <c r="M768" s="158"/>
      <c r="N768" s="158"/>
      <c r="O768" s="158"/>
      <c r="P768" s="158"/>
      <c r="Q768" s="158"/>
      <c r="R768" s="158"/>
      <c r="S768" s="158"/>
      <c r="T768" s="158"/>
      <c r="U768" s="158"/>
      <c r="V768" s="158"/>
      <c r="W768" s="158"/>
      <c r="X768" s="158"/>
      <c r="Y768" s="158"/>
      <c r="Z768" s="158"/>
      <c r="AA768" s="158"/>
      <c r="AB768" s="158"/>
      <c r="AC768" s="158"/>
      <c r="AD768" s="158"/>
      <c r="AE768" s="158"/>
      <c r="AF768" s="158"/>
      <c r="AG768" s="158"/>
      <c r="AH768" s="158"/>
      <c r="AI768" s="158"/>
      <c r="AJ768" s="158"/>
      <c r="AK768" s="158"/>
      <c r="AL768" s="158"/>
      <c r="AM768" s="158"/>
      <c r="AN768" s="158"/>
      <c r="AO768" s="158"/>
      <c r="AP768" s="158"/>
      <c r="AQ768" s="158"/>
      <c r="AR768" s="158"/>
      <c r="AS768" s="158"/>
      <c r="AT768" s="158"/>
      <c r="AU768" s="158"/>
      <c r="AV768" s="158"/>
      <c r="AW768" s="158"/>
    </row>
    <row r="769" spans="8:49" ht="12.75">
      <c r="H769" s="158"/>
      <c r="I769" s="158"/>
      <c r="J769" s="158"/>
      <c r="K769" s="158"/>
      <c r="L769" s="158"/>
      <c r="M769" s="158"/>
      <c r="N769" s="158"/>
      <c r="O769" s="158"/>
      <c r="P769" s="158"/>
      <c r="Q769" s="158"/>
      <c r="R769" s="158"/>
      <c r="S769" s="158"/>
      <c r="T769" s="158"/>
      <c r="U769" s="158"/>
      <c r="V769" s="158"/>
      <c r="W769" s="158"/>
      <c r="X769" s="158"/>
      <c r="Y769" s="158"/>
      <c r="Z769" s="158"/>
      <c r="AA769" s="158"/>
      <c r="AB769" s="158"/>
      <c r="AC769" s="158"/>
      <c r="AD769" s="158"/>
      <c r="AE769" s="158"/>
      <c r="AF769" s="158"/>
      <c r="AG769" s="158"/>
      <c r="AH769" s="158"/>
      <c r="AI769" s="158"/>
      <c r="AJ769" s="158"/>
      <c r="AK769" s="158"/>
      <c r="AL769" s="158"/>
      <c r="AM769" s="158"/>
      <c r="AN769" s="158"/>
      <c r="AO769" s="158"/>
      <c r="AP769" s="158"/>
      <c r="AQ769" s="158"/>
      <c r="AR769" s="158"/>
      <c r="AS769" s="158"/>
      <c r="AT769" s="158"/>
      <c r="AU769" s="158"/>
      <c r="AV769" s="158"/>
      <c r="AW769" s="158"/>
    </row>
    <row r="770" spans="8:49" ht="12.75">
      <c r="H770" s="158"/>
      <c r="I770" s="158"/>
      <c r="J770" s="158"/>
      <c r="K770" s="158"/>
      <c r="L770" s="158"/>
      <c r="M770" s="158"/>
      <c r="N770" s="158"/>
      <c r="O770" s="158"/>
      <c r="P770" s="158"/>
      <c r="Q770" s="158"/>
      <c r="R770" s="158"/>
      <c r="S770" s="158"/>
      <c r="T770" s="158"/>
      <c r="U770" s="158"/>
      <c r="V770" s="158"/>
      <c r="W770" s="158"/>
      <c r="X770" s="158"/>
      <c r="Y770" s="158"/>
      <c r="Z770" s="158"/>
      <c r="AA770" s="158"/>
      <c r="AB770" s="158"/>
      <c r="AC770" s="158"/>
      <c r="AD770" s="158"/>
      <c r="AE770" s="158"/>
      <c r="AF770" s="158"/>
      <c r="AG770" s="158"/>
      <c r="AH770" s="158"/>
      <c r="AI770" s="158"/>
      <c r="AJ770" s="158"/>
      <c r="AK770" s="158"/>
      <c r="AL770" s="158"/>
      <c r="AM770" s="158"/>
      <c r="AN770" s="158"/>
      <c r="AO770" s="158"/>
      <c r="AP770" s="158"/>
      <c r="AQ770" s="158"/>
      <c r="AR770" s="158"/>
      <c r="AS770" s="158"/>
      <c r="AT770" s="158"/>
      <c r="AU770" s="158"/>
      <c r="AV770" s="158"/>
      <c r="AW770" s="158"/>
    </row>
    <row r="771" spans="8:49" ht="12.75">
      <c r="H771" s="158"/>
      <c r="I771" s="158"/>
      <c r="J771" s="158"/>
      <c r="K771" s="158"/>
      <c r="L771" s="158"/>
      <c r="M771" s="158"/>
      <c r="N771" s="158"/>
      <c r="O771" s="158"/>
      <c r="P771" s="158"/>
      <c r="Q771" s="158"/>
      <c r="R771" s="158"/>
      <c r="S771" s="158"/>
      <c r="T771" s="158"/>
      <c r="U771" s="158"/>
      <c r="V771" s="158"/>
      <c r="W771" s="158"/>
      <c r="X771" s="158"/>
      <c r="Y771" s="158"/>
      <c r="Z771" s="158"/>
      <c r="AA771" s="158"/>
      <c r="AB771" s="158"/>
      <c r="AC771" s="158"/>
      <c r="AD771" s="158"/>
      <c r="AE771" s="158"/>
      <c r="AF771" s="158"/>
      <c r="AG771" s="158"/>
      <c r="AH771" s="158"/>
      <c r="AI771" s="158"/>
      <c r="AJ771" s="158"/>
      <c r="AK771" s="158"/>
      <c r="AL771" s="158"/>
      <c r="AM771" s="158"/>
      <c r="AN771" s="158"/>
      <c r="AO771" s="158"/>
      <c r="AP771" s="158"/>
      <c r="AQ771" s="158"/>
      <c r="AR771" s="158"/>
      <c r="AS771" s="158"/>
      <c r="AT771" s="158"/>
      <c r="AU771" s="158"/>
      <c r="AV771" s="158"/>
      <c r="AW771" s="158"/>
    </row>
    <row r="772" spans="8:49" ht="12.75">
      <c r="H772" s="158"/>
      <c r="I772" s="158"/>
      <c r="J772" s="158"/>
      <c r="K772" s="158"/>
      <c r="L772" s="158"/>
      <c r="M772" s="158"/>
      <c r="N772" s="158"/>
      <c r="O772" s="158"/>
      <c r="P772" s="158"/>
      <c r="Q772" s="158"/>
      <c r="R772" s="158"/>
      <c r="S772" s="158"/>
      <c r="T772" s="158"/>
      <c r="U772" s="158"/>
      <c r="V772" s="158"/>
      <c r="W772" s="158"/>
      <c r="X772" s="158"/>
      <c r="Y772" s="158"/>
      <c r="Z772" s="158"/>
      <c r="AA772" s="158"/>
      <c r="AB772" s="158"/>
      <c r="AC772" s="158"/>
      <c r="AD772" s="158"/>
      <c r="AE772" s="158"/>
      <c r="AF772" s="158"/>
      <c r="AG772" s="158"/>
      <c r="AH772" s="158"/>
      <c r="AI772" s="158"/>
      <c r="AJ772" s="158"/>
      <c r="AK772" s="158"/>
      <c r="AL772" s="158"/>
      <c r="AM772" s="158"/>
      <c r="AN772" s="158"/>
      <c r="AO772" s="158"/>
      <c r="AP772" s="158"/>
      <c r="AQ772" s="158"/>
      <c r="AR772" s="158"/>
      <c r="AS772" s="158"/>
      <c r="AT772" s="158"/>
      <c r="AU772" s="158"/>
      <c r="AV772" s="158"/>
      <c r="AW772" s="158"/>
    </row>
    <row r="773" spans="8:49" ht="12.75">
      <c r="H773" s="158"/>
      <c r="I773" s="158"/>
      <c r="J773" s="158"/>
      <c r="K773" s="158"/>
      <c r="L773" s="158"/>
      <c r="M773" s="158"/>
      <c r="N773" s="158"/>
      <c r="O773" s="158"/>
      <c r="P773" s="158"/>
      <c r="Q773" s="158"/>
      <c r="R773" s="158"/>
      <c r="S773" s="158"/>
      <c r="T773" s="158"/>
      <c r="U773" s="158"/>
      <c r="V773" s="158"/>
      <c r="W773" s="158"/>
      <c r="X773" s="158"/>
      <c r="Y773" s="158"/>
      <c r="Z773" s="158"/>
      <c r="AA773" s="158"/>
      <c r="AB773" s="158"/>
      <c r="AC773" s="158"/>
      <c r="AD773" s="158"/>
      <c r="AE773" s="158"/>
      <c r="AF773" s="158"/>
      <c r="AG773" s="158"/>
      <c r="AH773" s="158"/>
      <c r="AI773" s="158"/>
      <c r="AJ773" s="158"/>
      <c r="AK773" s="158"/>
      <c r="AL773" s="158"/>
      <c r="AM773" s="158"/>
      <c r="AN773" s="158"/>
      <c r="AO773" s="158"/>
      <c r="AP773" s="158"/>
      <c r="AQ773" s="158"/>
      <c r="AR773" s="158"/>
      <c r="AS773" s="158"/>
      <c r="AT773" s="158"/>
      <c r="AU773" s="158"/>
      <c r="AV773" s="158"/>
      <c r="AW773" s="158"/>
    </row>
    <row r="774" spans="8:49" ht="12.75">
      <c r="H774" s="158"/>
      <c r="I774" s="158"/>
      <c r="J774" s="158"/>
      <c r="K774" s="158"/>
      <c r="L774" s="158"/>
      <c r="M774" s="158"/>
      <c r="N774" s="158"/>
      <c r="O774" s="158"/>
      <c r="P774" s="158"/>
      <c r="Q774" s="158"/>
      <c r="R774" s="158"/>
      <c r="S774" s="158"/>
      <c r="T774" s="158"/>
      <c r="U774" s="158"/>
      <c r="V774" s="158"/>
      <c r="W774" s="158"/>
      <c r="X774" s="158"/>
      <c r="Y774" s="158"/>
      <c r="Z774" s="158"/>
      <c r="AA774" s="158"/>
      <c r="AB774" s="158"/>
      <c r="AC774" s="158"/>
      <c r="AD774" s="158"/>
      <c r="AE774" s="158"/>
      <c r="AF774" s="158"/>
      <c r="AG774" s="158"/>
      <c r="AH774" s="158"/>
      <c r="AI774" s="158"/>
      <c r="AJ774" s="158"/>
      <c r="AK774" s="158"/>
      <c r="AL774" s="158"/>
      <c r="AM774" s="158"/>
      <c r="AN774" s="158"/>
      <c r="AO774" s="158"/>
      <c r="AP774" s="158"/>
      <c r="AQ774" s="158"/>
      <c r="AR774" s="158"/>
      <c r="AS774" s="158"/>
      <c r="AT774" s="158"/>
      <c r="AU774" s="158"/>
      <c r="AV774" s="158"/>
      <c r="AW774" s="158"/>
    </row>
    <row r="775" spans="8:49" ht="12.75">
      <c r="H775" s="158"/>
      <c r="I775" s="158"/>
      <c r="J775" s="158"/>
      <c r="K775" s="158"/>
      <c r="L775" s="158"/>
      <c r="M775" s="158"/>
      <c r="N775" s="158"/>
      <c r="O775" s="158"/>
      <c r="P775" s="158"/>
      <c r="Q775" s="158"/>
      <c r="R775" s="158"/>
      <c r="S775" s="158"/>
      <c r="T775" s="158"/>
      <c r="U775" s="158"/>
      <c r="V775" s="158"/>
      <c r="W775" s="158"/>
      <c r="X775" s="158"/>
      <c r="Y775" s="158"/>
      <c r="Z775" s="158"/>
      <c r="AA775" s="158"/>
      <c r="AB775" s="158"/>
      <c r="AC775" s="158"/>
      <c r="AD775" s="158"/>
      <c r="AE775" s="158"/>
      <c r="AF775" s="158"/>
      <c r="AG775" s="158"/>
      <c r="AH775" s="158"/>
      <c r="AI775" s="158"/>
      <c r="AJ775" s="158"/>
      <c r="AK775" s="158"/>
      <c r="AL775" s="158"/>
      <c r="AM775" s="158"/>
      <c r="AN775" s="158"/>
      <c r="AO775" s="158"/>
      <c r="AP775" s="158"/>
      <c r="AQ775" s="158"/>
      <c r="AR775" s="158"/>
      <c r="AS775" s="158"/>
      <c r="AT775" s="158"/>
      <c r="AU775" s="158"/>
      <c r="AV775" s="158"/>
      <c r="AW775" s="158"/>
    </row>
    <row r="776" spans="8:49" ht="12.75">
      <c r="H776" s="158"/>
      <c r="I776" s="158"/>
      <c r="J776" s="158"/>
      <c r="K776" s="158"/>
      <c r="L776" s="158"/>
      <c r="M776" s="158"/>
      <c r="N776" s="158"/>
      <c r="O776" s="158"/>
      <c r="P776" s="158"/>
      <c r="Q776" s="158"/>
      <c r="R776" s="158"/>
      <c r="S776" s="158"/>
      <c r="T776" s="158"/>
      <c r="U776" s="158"/>
      <c r="V776" s="158"/>
      <c r="W776" s="158"/>
      <c r="X776" s="158"/>
      <c r="Y776" s="158"/>
      <c r="Z776" s="158"/>
      <c r="AA776" s="158"/>
      <c r="AB776" s="158"/>
      <c r="AC776" s="158"/>
      <c r="AD776" s="158"/>
      <c r="AE776" s="158"/>
      <c r="AF776" s="158"/>
      <c r="AG776" s="158"/>
      <c r="AH776" s="158"/>
      <c r="AI776" s="158"/>
      <c r="AJ776" s="158"/>
      <c r="AK776" s="158"/>
      <c r="AL776" s="158"/>
      <c r="AM776" s="158"/>
      <c r="AN776" s="158"/>
      <c r="AO776" s="158"/>
      <c r="AP776" s="158"/>
      <c r="AQ776" s="158"/>
      <c r="AR776" s="158"/>
      <c r="AS776" s="158"/>
      <c r="AT776" s="158"/>
      <c r="AU776" s="158"/>
      <c r="AV776" s="158"/>
      <c r="AW776" s="158"/>
    </row>
    <row r="777" spans="8:49" ht="12.75">
      <c r="H777" s="158"/>
      <c r="I777" s="158"/>
      <c r="J777" s="158"/>
      <c r="K777" s="158"/>
      <c r="L777" s="158"/>
      <c r="M777" s="158"/>
      <c r="N777" s="158"/>
      <c r="O777" s="158"/>
      <c r="P777" s="158"/>
      <c r="Q777" s="158"/>
      <c r="R777" s="158"/>
      <c r="S777" s="158"/>
      <c r="T777" s="158"/>
      <c r="U777" s="158"/>
      <c r="V777" s="158"/>
      <c r="W777" s="158"/>
      <c r="X777" s="158"/>
      <c r="Y777" s="158"/>
      <c r="Z777" s="158"/>
      <c r="AA777" s="158"/>
      <c r="AB777" s="158"/>
      <c r="AC777" s="158"/>
      <c r="AD777" s="158"/>
      <c r="AE777" s="158"/>
      <c r="AF777" s="158"/>
      <c r="AG777" s="158"/>
      <c r="AH777" s="158"/>
      <c r="AI777" s="158"/>
      <c r="AJ777" s="158"/>
      <c r="AK777" s="158"/>
      <c r="AL777" s="158"/>
      <c r="AM777" s="158"/>
      <c r="AN777" s="158"/>
      <c r="AO777" s="158"/>
      <c r="AP777" s="158"/>
      <c r="AQ777" s="158"/>
      <c r="AR777" s="158"/>
      <c r="AS777" s="158"/>
      <c r="AT777" s="158"/>
      <c r="AU777" s="158"/>
      <c r="AV777" s="158"/>
      <c r="AW777" s="158"/>
    </row>
    <row r="778" spans="8:49" ht="12.75">
      <c r="H778" s="158"/>
      <c r="I778" s="158"/>
      <c r="J778" s="158"/>
      <c r="K778" s="158"/>
      <c r="L778" s="158"/>
      <c r="M778" s="158"/>
      <c r="N778" s="158"/>
      <c r="O778" s="158"/>
      <c r="P778" s="158"/>
      <c r="Q778" s="158"/>
      <c r="R778" s="158"/>
      <c r="S778" s="158"/>
      <c r="T778" s="158"/>
      <c r="U778" s="158"/>
      <c r="V778" s="158"/>
      <c r="W778" s="158"/>
      <c r="X778" s="158"/>
      <c r="Y778" s="158"/>
      <c r="Z778" s="158"/>
      <c r="AA778" s="158"/>
      <c r="AB778" s="158"/>
      <c r="AC778" s="158"/>
      <c r="AD778" s="158"/>
      <c r="AE778" s="158"/>
      <c r="AF778" s="158"/>
      <c r="AG778" s="158"/>
      <c r="AH778" s="158"/>
      <c r="AI778" s="158"/>
      <c r="AJ778" s="158"/>
      <c r="AK778" s="158"/>
      <c r="AL778" s="158"/>
      <c r="AM778" s="158"/>
      <c r="AN778" s="158"/>
      <c r="AO778" s="158"/>
      <c r="AP778" s="158"/>
      <c r="AQ778" s="158"/>
      <c r="AR778" s="158"/>
      <c r="AS778" s="158"/>
      <c r="AT778" s="158"/>
      <c r="AU778" s="158"/>
      <c r="AV778" s="158"/>
      <c r="AW778" s="158"/>
    </row>
    <row r="779" spans="8:49" ht="12.75">
      <c r="H779" s="158"/>
      <c r="I779" s="158"/>
      <c r="J779" s="158"/>
      <c r="K779" s="158"/>
      <c r="L779" s="158"/>
      <c r="M779" s="158"/>
      <c r="N779" s="158"/>
      <c r="O779" s="158"/>
      <c r="P779" s="158"/>
      <c r="Q779" s="158"/>
      <c r="R779" s="158"/>
      <c r="S779" s="158"/>
      <c r="T779" s="158"/>
      <c r="U779" s="158"/>
      <c r="V779" s="158"/>
      <c r="W779" s="158"/>
      <c r="X779" s="158"/>
      <c r="Y779" s="158"/>
      <c r="Z779" s="158"/>
      <c r="AA779" s="158"/>
      <c r="AB779" s="158"/>
      <c r="AC779" s="158"/>
      <c r="AD779" s="158"/>
      <c r="AE779" s="158"/>
      <c r="AF779" s="158"/>
      <c r="AG779" s="158"/>
      <c r="AH779" s="158"/>
      <c r="AI779" s="158"/>
      <c r="AJ779" s="158"/>
      <c r="AK779" s="158"/>
      <c r="AL779" s="158"/>
      <c r="AM779" s="158"/>
      <c r="AN779" s="158"/>
      <c r="AO779" s="158"/>
      <c r="AP779" s="158"/>
      <c r="AQ779" s="158"/>
      <c r="AR779" s="158"/>
      <c r="AS779" s="158"/>
      <c r="AT779" s="158"/>
      <c r="AU779" s="158"/>
      <c r="AV779" s="158"/>
      <c r="AW779" s="158"/>
    </row>
    <row r="780" spans="8:49" ht="12.75">
      <c r="H780" s="158"/>
      <c r="I780" s="158"/>
      <c r="J780" s="158"/>
      <c r="K780" s="158"/>
      <c r="L780" s="158"/>
      <c r="M780" s="158"/>
      <c r="N780" s="158"/>
      <c r="O780" s="158"/>
      <c r="P780" s="158"/>
      <c r="Q780" s="158"/>
      <c r="R780" s="158"/>
      <c r="S780" s="158"/>
      <c r="T780" s="158"/>
      <c r="U780" s="158"/>
      <c r="V780" s="158"/>
      <c r="W780" s="158"/>
      <c r="X780" s="158"/>
      <c r="Y780" s="158"/>
      <c r="Z780" s="158"/>
      <c r="AA780" s="158"/>
      <c r="AB780" s="158"/>
      <c r="AC780" s="158"/>
      <c r="AD780" s="158"/>
      <c r="AE780" s="158"/>
      <c r="AF780" s="158"/>
      <c r="AG780" s="158"/>
      <c r="AH780" s="158"/>
      <c r="AI780" s="158"/>
      <c r="AJ780" s="158"/>
      <c r="AK780" s="158"/>
      <c r="AL780" s="158"/>
      <c r="AM780" s="158"/>
      <c r="AN780" s="158"/>
      <c r="AO780" s="158"/>
      <c r="AP780" s="158"/>
      <c r="AQ780" s="158"/>
      <c r="AR780" s="158"/>
      <c r="AS780" s="158"/>
      <c r="AT780" s="158"/>
      <c r="AU780" s="158"/>
      <c r="AV780" s="158"/>
      <c r="AW780" s="158"/>
    </row>
    <row r="781" spans="8:49" ht="12.75">
      <c r="H781" s="158"/>
      <c r="I781" s="158"/>
      <c r="J781" s="158"/>
      <c r="K781" s="158"/>
      <c r="L781" s="158"/>
      <c r="M781" s="158"/>
      <c r="N781" s="158"/>
      <c r="O781" s="158"/>
      <c r="P781" s="158"/>
      <c r="Q781" s="158"/>
      <c r="R781" s="158"/>
      <c r="S781" s="158"/>
      <c r="T781" s="158"/>
      <c r="U781" s="158"/>
      <c r="V781" s="158"/>
      <c r="W781" s="158"/>
      <c r="X781" s="158"/>
      <c r="Y781" s="158"/>
      <c r="Z781" s="158"/>
      <c r="AA781" s="158"/>
      <c r="AB781" s="158"/>
      <c r="AC781" s="158"/>
      <c r="AD781" s="158"/>
      <c r="AE781" s="158"/>
      <c r="AF781" s="158"/>
      <c r="AG781" s="158"/>
      <c r="AH781" s="158"/>
      <c r="AI781" s="158"/>
      <c r="AJ781" s="158"/>
      <c r="AK781" s="158"/>
      <c r="AL781" s="158"/>
      <c r="AM781" s="158"/>
      <c r="AN781" s="158"/>
      <c r="AO781" s="158"/>
      <c r="AP781" s="158"/>
      <c r="AQ781" s="158"/>
      <c r="AR781" s="158"/>
      <c r="AS781" s="158"/>
      <c r="AT781" s="158"/>
      <c r="AU781" s="158"/>
      <c r="AV781" s="158"/>
      <c r="AW781" s="158"/>
    </row>
    <row r="782" spans="8:49" ht="12.75">
      <c r="H782" s="158"/>
      <c r="I782" s="158"/>
      <c r="J782" s="158"/>
      <c r="K782" s="158"/>
      <c r="L782" s="158"/>
      <c r="M782" s="158"/>
      <c r="N782" s="158"/>
      <c r="O782" s="158"/>
      <c r="P782" s="158"/>
      <c r="Q782" s="158"/>
      <c r="R782" s="158"/>
      <c r="S782" s="158"/>
      <c r="T782" s="158"/>
      <c r="U782" s="158"/>
      <c r="V782" s="158"/>
      <c r="W782" s="158"/>
      <c r="X782" s="158"/>
      <c r="Y782" s="158"/>
      <c r="Z782" s="158"/>
      <c r="AA782" s="158"/>
      <c r="AB782" s="158"/>
      <c r="AC782" s="158"/>
      <c r="AD782" s="158"/>
      <c r="AE782" s="158"/>
      <c r="AF782" s="158"/>
      <c r="AG782" s="158"/>
      <c r="AH782" s="158"/>
      <c r="AI782" s="158"/>
      <c r="AJ782" s="158"/>
      <c r="AK782" s="158"/>
      <c r="AL782" s="158"/>
      <c r="AM782" s="158"/>
      <c r="AN782" s="158"/>
      <c r="AO782" s="158"/>
      <c r="AP782" s="158"/>
      <c r="AQ782" s="158"/>
      <c r="AR782" s="158"/>
      <c r="AS782" s="158"/>
      <c r="AT782" s="158"/>
      <c r="AU782" s="158"/>
      <c r="AV782" s="158"/>
      <c r="AW782" s="158"/>
    </row>
    <row r="783" spans="8:49" ht="12.75">
      <c r="H783" s="158"/>
      <c r="I783" s="158"/>
      <c r="J783" s="158"/>
      <c r="K783" s="158"/>
      <c r="L783" s="158"/>
      <c r="M783" s="158"/>
      <c r="N783" s="158"/>
      <c r="O783" s="158"/>
      <c r="P783" s="158"/>
      <c r="Q783" s="158"/>
      <c r="R783" s="158"/>
      <c r="S783" s="158"/>
      <c r="T783" s="158"/>
      <c r="U783" s="158"/>
      <c r="V783" s="158"/>
      <c r="W783" s="158"/>
      <c r="X783" s="158"/>
      <c r="Y783" s="158"/>
      <c r="Z783" s="158"/>
      <c r="AA783" s="158"/>
      <c r="AB783" s="158"/>
      <c r="AC783" s="158"/>
      <c r="AD783" s="158"/>
      <c r="AE783" s="158"/>
      <c r="AF783" s="158"/>
      <c r="AG783" s="158"/>
      <c r="AH783" s="158"/>
      <c r="AI783" s="158"/>
      <c r="AJ783" s="158"/>
      <c r="AK783" s="158"/>
      <c r="AL783" s="158"/>
      <c r="AM783" s="158"/>
      <c r="AN783" s="158"/>
      <c r="AO783" s="158"/>
      <c r="AP783" s="158"/>
      <c r="AQ783" s="158"/>
      <c r="AR783" s="158"/>
      <c r="AS783" s="158"/>
      <c r="AT783" s="158"/>
      <c r="AU783" s="158"/>
      <c r="AV783" s="158"/>
      <c r="AW783" s="158"/>
    </row>
    <row r="784" spans="8:49" ht="12.75">
      <c r="H784" s="158"/>
      <c r="I784" s="158"/>
      <c r="J784" s="158"/>
      <c r="K784" s="158"/>
      <c r="L784" s="158"/>
      <c r="M784" s="158"/>
      <c r="N784" s="158"/>
      <c r="O784" s="158"/>
      <c r="P784" s="158"/>
      <c r="Q784" s="158"/>
      <c r="R784" s="158"/>
      <c r="S784" s="158"/>
      <c r="T784" s="158"/>
      <c r="U784" s="158"/>
      <c r="V784" s="158"/>
      <c r="W784" s="158"/>
      <c r="X784" s="158"/>
      <c r="Y784" s="158"/>
      <c r="Z784" s="158"/>
      <c r="AA784" s="158"/>
      <c r="AB784" s="158"/>
      <c r="AC784" s="158"/>
      <c r="AD784" s="158"/>
      <c r="AE784" s="158"/>
      <c r="AF784" s="158"/>
      <c r="AG784" s="158"/>
      <c r="AH784" s="158"/>
      <c r="AI784" s="158"/>
      <c r="AJ784" s="158"/>
      <c r="AK784" s="158"/>
      <c r="AL784" s="158"/>
      <c r="AM784" s="158"/>
      <c r="AN784" s="158"/>
      <c r="AO784" s="158"/>
      <c r="AP784" s="158"/>
      <c r="AQ784" s="158"/>
      <c r="AR784" s="158"/>
      <c r="AS784" s="158"/>
      <c r="AT784" s="158"/>
      <c r="AU784" s="158"/>
      <c r="AV784" s="158"/>
      <c r="AW784" s="158"/>
    </row>
    <row r="785" spans="8:49" ht="12.75">
      <c r="H785" s="158"/>
      <c r="I785" s="158"/>
      <c r="J785" s="158"/>
      <c r="K785" s="158"/>
      <c r="L785" s="158"/>
      <c r="M785" s="158"/>
      <c r="N785" s="158"/>
      <c r="O785" s="158"/>
      <c r="P785" s="158"/>
      <c r="Q785" s="158"/>
      <c r="R785" s="158"/>
      <c r="S785" s="158"/>
      <c r="T785" s="158"/>
      <c r="U785" s="158"/>
      <c r="V785" s="158"/>
      <c r="W785" s="158"/>
      <c r="X785" s="158"/>
      <c r="Y785" s="158"/>
      <c r="Z785" s="158"/>
      <c r="AA785" s="158"/>
      <c r="AB785" s="158"/>
      <c r="AC785" s="158"/>
      <c r="AD785" s="158"/>
      <c r="AE785" s="158"/>
      <c r="AF785" s="158"/>
      <c r="AG785" s="158"/>
      <c r="AH785" s="158"/>
      <c r="AI785" s="158"/>
      <c r="AJ785" s="158"/>
      <c r="AK785" s="158"/>
      <c r="AL785" s="158"/>
      <c r="AM785" s="158"/>
      <c r="AN785" s="158"/>
      <c r="AO785" s="158"/>
      <c r="AP785" s="158"/>
      <c r="AQ785" s="158"/>
      <c r="AR785" s="158"/>
      <c r="AS785" s="158"/>
      <c r="AT785" s="158"/>
      <c r="AU785" s="158"/>
      <c r="AV785" s="158"/>
      <c r="AW785" s="158"/>
    </row>
    <row r="786" spans="8:49" ht="12.75">
      <c r="H786" s="158"/>
      <c r="I786" s="158"/>
      <c r="J786" s="158"/>
      <c r="K786" s="158"/>
      <c r="L786" s="158"/>
      <c r="M786" s="158"/>
      <c r="N786" s="158"/>
      <c r="O786" s="158"/>
      <c r="P786" s="158"/>
      <c r="Q786" s="158"/>
      <c r="R786" s="158"/>
      <c r="S786" s="158"/>
      <c r="T786" s="158"/>
      <c r="U786" s="158"/>
      <c r="V786" s="158"/>
      <c r="W786" s="158"/>
      <c r="X786" s="158"/>
      <c r="Y786" s="158"/>
      <c r="Z786" s="158"/>
      <c r="AA786" s="158"/>
      <c r="AB786" s="158"/>
      <c r="AC786" s="158"/>
      <c r="AD786" s="158"/>
      <c r="AE786" s="158"/>
      <c r="AF786" s="158"/>
      <c r="AG786" s="158"/>
      <c r="AH786" s="158"/>
      <c r="AI786" s="158"/>
      <c r="AJ786" s="158"/>
      <c r="AK786" s="158"/>
      <c r="AL786" s="158"/>
      <c r="AM786" s="158"/>
      <c r="AN786" s="158"/>
      <c r="AO786" s="158"/>
      <c r="AP786" s="158"/>
      <c r="AQ786" s="158"/>
      <c r="AR786" s="158"/>
      <c r="AS786" s="158"/>
      <c r="AT786" s="158"/>
      <c r="AU786" s="158"/>
      <c r="AV786" s="158"/>
      <c r="AW786" s="158"/>
    </row>
    <row r="787" spans="8:49" ht="12.75">
      <c r="H787" s="158"/>
      <c r="I787" s="158"/>
      <c r="J787" s="158"/>
      <c r="K787" s="158"/>
      <c r="L787" s="158"/>
      <c r="M787" s="158"/>
      <c r="N787" s="158"/>
      <c r="O787" s="158"/>
      <c r="P787" s="158"/>
      <c r="Q787" s="158"/>
      <c r="R787" s="158"/>
      <c r="S787" s="158"/>
      <c r="T787" s="158"/>
      <c r="U787" s="158"/>
      <c r="V787" s="158"/>
      <c r="W787" s="158"/>
      <c r="X787" s="158"/>
      <c r="Y787" s="158"/>
      <c r="Z787" s="158"/>
      <c r="AA787" s="158"/>
      <c r="AB787" s="158"/>
      <c r="AC787" s="158"/>
      <c r="AD787" s="158"/>
      <c r="AE787" s="158"/>
      <c r="AF787" s="158"/>
      <c r="AG787" s="158"/>
      <c r="AH787" s="158"/>
      <c r="AI787" s="158"/>
      <c r="AJ787" s="158"/>
      <c r="AK787" s="158"/>
      <c r="AL787" s="158"/>
      <c r="AM787" s="158"/>
      <c r="AN787" s="158"/>
      <c r="AO787" s="158"/>
      <c r="AP787" s="158"/>
      <c r="AQ787" s="158"/>
      <c r="AR787" s="158"/>
      <c r="AS787" s="158"/>
      <c r="AT787" s="158"/>
      <c r="AU787" s="158"/>
      <c r="AV787" s="158"/>
      <c r="AW787" s="158"/>
    </row>
    <row r="788" spans="8:49" ht="12.75">
      <c r="H788" s="158"/>
      <c r="I788" s="158"/>
      <c r="J788" s="158"/>
      <c r="K788" s="158"/>
      <c r="L788" s="158"/>
      <c r="M788" s="158"/>
      <c r="N788" s="158"/>
      <c r="O788" s="158"/>
      <c r="P788" s="158"/>
      <c r="Q788" s="158"/>
      <c r="R788" s="158"/>
      <c r="S788" s="158"/>
      <c r="T788" s="158"/>
      <c r="U788" s="158"/>
      <c r="V788" s="158"/>
      <c r="W788" s="158"/>
      <c r="X788" s="158"/>
      <c r="Y788" s="158"/>
      <c r="Z788" s="158"/>
      <c r="AA788" s="158"/>
      <c r="AB788" s="158"/>
      <c r="AC788" s="158"/>
      <c r="AD788" s="158"/>
      <c r="AE788" s="158"/>
      <c r="AF788" s="158"/>
      <c r="AG788" s="158"/>
      <c r="AH788" s="158"/>
      <c r="AI788" s="158"/>
      <c r="AJ788" s="158"/>
      <c r="AK788" s="158"/>
      <c r="AL788" s="158"/>
      <c r="AM788" s="158"/>
      <c r="AN788" s="158"/>
      <c r="AO788" s="158"/>
      <c r="AP788" s="158"/>
      <c r="AQ788" s="158"/>
      <c r="AR788" s="158"/>
      <c r="AS788" s="158"/>
      <c r="AT788" s="158"/>
      <c r="AU788" s="158"/>
      <c r="AV788" s="158"/>
      <c r="AW788" s="158"/>
    </row>
    <row r="789" spans="8:49" ht="12.75">
      <c r="H789" s="158"/>
      <c r="I789" s="158"/>
      <c r="J789" s="158"/>
      <c r="K789" s="158"/>
      <c r="L789" s="158"/>
      <c r="M789" s="158"/>
      <c r="N789" s="158"/>
      <c r="O789" s="158"/>
      <c r="P789" s="158"/>
      <c r="Q789" s="158"/>
      <c r="R789" s="158"/>
      <c r="S789" s="158"/>
      <c r="T789" s="158"/>
      <c r="U789" s="158"/>
      <c r="V789" s="158"/>
      <c r="W789" s="158"/>
      <c r="X789" s="158"/>
      <c r="Y789" s="158"/>
      <c r="Z789" s="158"/>
      <c r="AA789" s="158"/>
      <c r="AB789" s="158"/>
      <c r="AC789" s="158"/>
      <c r="AD789" s="158"/>
      <c r="AE789" s="158"/>
      <c r="AF789" s="158"/>
      <c r="AG789" s="158"/>
      <c r="AH789" s="158"/>
      <c r="AI789" s="158"/>
      <c r="AJ789" s="158"/>
      <c r="AK789" s="158"/>
      <c r="AL789" s="158"/>
      <c r="AM789" s="158"/>
      <c r="AN789" s="158"/>
      <c r="AO789" s="158"/>
      <c r="AP789" s="158"/>
      <c r="AQ789" s="158"/>
      <c r="AR789" s="158"/>
      <c r="AS789" s="158"/>
      <c r="AT789" s="158"/>
      <c r="AU789" s="158"/>
      <c r="AV789" s="158"/>
      <c r="AW789" s="158"/>
    </row>
    <row r="790" spans="8:49" ht="12.75">
      <c r="H790" s="158"/>
      <c r="I790" s="158"/>
      <c r="J790" s="158"/>
      <c r="K790" s="158"/>
      <c r="L790" s="158"/>
      <c r="M790" s="158"/>
      <c r="N790" s="158"/>
      <c r="O790" s="158"/>
      <c r="P790" s="158"/>
      <c r="Q790" s="158"/>
      <c r="R790" s="158"/>
      <c r="S790" s="158"/>
      <c r="T790" s="158"/>
      <c r="U790" s="158"/>
      <c r="V790" s="158"/>
      <c r="W790" s="158"/>
      <c r="X790" s="158"/>
      <c r="Y790" s="158"/>
      <c r="Z790" s="158"/>
      <c r="AA790" s="158"/>
      <c r="AB790" s="158"/>
      <c r="AC790" s="158"/>
      <c r="AD790" s="158"/>
      <c r="AE790" s="158"/>
      <c r="AF790" s="158"/>
      <c r="AG790" s="158"/>
      <c r="AH790" s="158"/>
      <c r="AI790" s="158"/>
      <c r="AJ790" s="158"/>
      <c r="AK790" s="158"/>
      <c r="AL790" s="158"/>
      <c r="AM790" s="158"/>
      <c r="AN790" s="158"/>
      <c r="AO790" s="158"/>
      <c r="AP790" s="158"/>
      <c r="AQ790" s="158"/>
      <c r="AR790" s="158"/>
      <c r="AS790" s="158"/>
      <c r="AT790" s="158"/>
      <c r="AU790" s="158"/>
      <c r="AV790" s="158"/>
      <c r="AW790" s="158"/>
    </row>
    <row r="791" spans="8:49" ht="12.75">
      <c r="H791" s="158"/>
      <c r="I791" s="158"/>
      <c r="J791" s="158"/>
      <c r="K791" s="158"/>
      <c r="L791" s="158"/>
      <c r="M791" s="158"/>
      <c r="N791" s="158"/>
      <c r="O791" s="158"/>
      <c r="P791" s="158"/>
      <c r="Q791" s="158"/>
      <c r="R791" s="158"/>
      <c r="S791" s="158"/>
      <c r="T791" s="158"/>
      <c r="U791" s="158"/>
      <c r="V791" s="158"/>
      <c r="W791" s="158"/>
      <c r="X791" s="158"/>
      <c r="Y791" s="158"/>
      <c r="Z791" s="158"/>
      <c r="AA791" s="158"/>
      <c r="AB791" s="158"/>
      <c r="AC791" s="158"/>
      <c r="AD791" s="158"/>
      <c r="AE791" s="158"/>
      <c r="AF791" s="158"/>
      <c r="AG791" s="158"/>
      <c r="AH791" s="158"/>
      <c r="AI791" s="158"/>
      <c r="AJ791" s="158"/>
      <c r="AK791" s="158"/>
      <c r="AL791" s="158"/>
      <c r="AM791" s="158"/>
      <c r="AN791" s="158"/>
      <c r="AO791" s="158"/>
      <c r="AP791" s="158"/>
      <c r="AQ791" s="158"/>
      <c r="AR791" s="158"/>
      <c r="AS791" s="158"/>
      <c r="AT791" s="158"/>
      <c r="AU791" s="158"/>
      <c r="AV791" s="158"/>
      <c r="AW791" s="158"/>
    </row>
    <row r="792" spans="8:49" ht="12.75">
      <c r="H792" s="158"/>
      <c r="I792" s="158"/>
      <c r="J792" s="158"/>
      <c r="K792" s="158"/>
      <c r="L792" s="158"/>
      <c r="M792" s="158"/>
      <c r="N792" s="158"/>
      <c r="O792" s="158"/>
      <c r="P792" s="158"/>
      <c r="Q792" s="158"/>
      <c r="R792" s="158"/>
      <c r="S792" s="158"/>
      <c r="T792" s="158"/>
      <c r="U792" s="158"/>
      <c r="V792" s="158"/>
      <c r="W792" s="158"/>
      <c r="X792" s="158"/>
      <c r="Y792" s="158"/>
      <c r="Z792" s="158"/>
      <c r="AA792" s="158"/>
      <c r="AB792" s="158"/>
      <c r="AC792" s="158"/>
      <c r="AD792" s="158"/>
      <c r="AE792" s="158"/>
      <c r="AF792" s="158"/>
      <c r="AG792" s="158"/>
      <c r="AH792" s="158"/>
      <c r="AI792" s="158"/>
      <c r="AJ792" s="158"/>
      <c r="AK792" s="158"/>
      <c r="AL792" s="158"/>
      <c r="AM792" s="158"/>
      <c r="AN792" s="158"/>
      <c r="AO792" s="158"/>
      <c r="AP792" s="158"/>
      <c r="AQ792" s="158"/>
      <c r="AR792" s="158"/>
      <c r="AS792" s="158"/>
      <c r="AT792" s="158"/>
      <c r="AU792" s="158"/>
      <c r="AV792" s="158"/>
      <c r="AW792" s="158"/>
    </row>
    <row r="793" spans="8:49" ht="12.75">
      <c r="H793" s="158"/>
      <c r="I793" s="158"/>
      <c r="J793" s="158"/>
      <c r="K793" s="158"/>
      <c r="L793" s="158"/>
      <c r="M793" s="158"/>
      <c r="N793" s="158"/>
      <c r="O793" s="158"/>
      <c r="P793" s="158"/>
      <c r="Q793" s="158"/>
      <c r="R793" s="158"/>
      <c r="S793" s="158"/>
      <c r="T793" s="158"/>
      <c r="U793" s="158"/>
      <c r="V793" s="158"/>
      <c r="W793" s="158"/>
      <c r="X793" s="158"/>
      <c r="Y793" s="158"/>
      <c r="Z793" s="158"/>
      <c r="AA793" s="158"/>
      <c r="AB793" s="158"/>
      <c r="AC793" s="158"/>
      <c r="AD793" s="158"/>
      <c r="AE793" s="158"/>
      <c r="AF793" s="158"/>
      <c r="AG793" s="158"/>
      <c r="AH793" s="158"/>
      <c r="AI793" s="158"/>
      <c r="AJ793" s="158"/>
      <c r="AK793" s="158"/>
      <c r="AL793" s="158"/>
      <c r="AM793" s="158"/>
      <c r="AN793" s="158"/>
      <c r="AO793" s="158"/>
      <c r="AP793" s="158"/>
      <c r="AQ793" s="158"/>
      <c r="AR793" s="158"/>
      <c r="AS793" s="158"/>
      <c r="AT793" s="158"/>
      <c r="AU793" s="158"/>
      <c r="AV793" s="158"/>
      <c r="AW793" s="158"/>
    </row>
    <row r="794" spans="8:49" ht="12.75">
      <c r="H794" s="158"/>
      <c r="I794" s="158"/>
      <c r="J794" s="158"/>
      <c r="K794" s="158"/>
      <c r="L794" s="158"/>
      <c r="M794" s="158"/>
      <c r="N794" s="158"/>
      <c r="O794" s="158"/>
      <c r="P794" s="158"/>
      <c r="Q794" s="158"/>
      <c r="R794" s="158"/>
      <c r="S794" s="158"/>
      <c r="T794" s="158"/>
      <c r="U794" s="158"/>
      <c r="V794" s="158"/>
      <c r="W794" s="158"/>
      <c r="X794" s="158"/>
      <c r="Y794" s="158"/>
      <c r="Z794" s="158"/>
      <c r="AA794" s="158"/>
      <c r="AB794" s="158"/>
      <c r="AC794" s="158"/>
      <c r="AD794" s="158"/>
      <c r="AE794" s="158"/>
      <c r="AF794" s="158"/>
      <c r="AG794" s="158"/>
      <c r="AH794" s="158"/>
      <c r="AI794" s="158"/>
      <c r="AJ794" s="158"/>
      <c r="AK794" s="158"/>
      <c r="AL794" s="158"/>
      <c r="AM794" s="158"/>
      <c r="AN794" s="158"/>
      <c r="AO794" s="158"/>
      <c r="AP794" s="158"/>
      <c r="AQ794" s="158"/>
      <c r="AR794" s="158"/>
      <c r="AS794" s="158"/>
      <c r="AT794" s="158"/>
      <c r="AU794" s="158"/>
      <c r="AV794" s="158"/>
      <c r="AW794" s="158"/>
    </row>
    <row r="795" spans="8:49" ht="12.75">
      <c r="H795" s="158"/>
      <c r="I795" s="158"/>
      <c r="J795" s="158"/>
      <c r="K795" s="158"/>
      <c r="L795" s="158"/>
      <c r="M795" s="158"/>
      <c r="N795" s="158"/>
      <c r="O795" s="158"/>
      <c r="P795" s="158"/>
      <c r="Q795" s="158"/>
      <c r="R795" s="158"/>
      <c r="S795" s="158"/>
      <c r="T795" s="158"/>
      <c r="U795" s="158"/>
      <c r="V795" s="158"/>
      <c r="W795" s="158"/>
      <c r="X795" s="158"/>
      <c r="Y795" s="158"/>
      <c r="Z795" s="158"/>
      <c r="AA795" s="158"/>
      <c r="AB795" s="158"/>
      <c r="AC795" s="158"/>
      <c r="AD795" s="158"/>
      <c r="AE795" s="158"/>
      <c r="AF795" s="158"/>
      <c r="AG795" s="158"/>
      <c r="AH795" s="158"/>
      <c r="AI795" s="158"/>
      <c r="AJ795" s="158"/>
      <c r="AK795" s="158"/>
      <c r="AL795" s="158"/>
      <c r="AM795" s="158"/>
      <c r="AN795" s="158"/>
      <c r="AO795" s="158"/>
      <c r="AP795" s="158"/>
      <c r="AQ795" s="158"/>
      <c r="AR795" s="158"/>
      <c r="AS795" s="158"/>
      <c r="AT795" s="158"/>
      <c r="AU795" s="158"/>
      <c r="AV795" s="158"/>
      <c r="AW795" s="158"/>
    </row>
    <row r="796" spans="8:49" ht="12.75">
      <c r="H796" s="158"/>
      <c r="I796" s="158"/>
      <c r="J796" s="158"/>
      <c r="K796" s="158"/>
      <c r="L796" s="158"/>
      <c r="M796" s="158"/>
      <c r="N796" s="158"/>
      <c r="O796" s="158"/>
      <c r="P796" s="158"/>
      <c r="Q796" s="158"/>
      <c r="R796" s="158"/>
      <c r="S796" s="158"/>
      <c r="T796" s="158"/>
      <c r="U796" s="158"/>
      <c r="V796" s="158"/>
      <c r="W796" s="158"/>
      <c r="X796" s="158"/>
      <c r="Y796" s="158"/>
      <c r="Z796" s="158"/>
      <c r="AA796" s="158"/>
      <c r="AB796" s="158"/>
      <c r="AC796" s="158"/>
      <c r="AD796" s="158"/>
      <c r="AE796" s="158"/>
      <c r="AF796" s="158"/>
      <c r="AG796" s="158"/>
      <c r="AH796" s="158"/>
      <c r="AI796" s="158"/>
      <c r="AJ796" s="158"/>
      <c r="AK796" s="158"/>
      <c r="AL796" s="158"/>
      <c r="AM796" s="158"/>
      <c r="AN796" s="158"/>
      <c r="AO796" s="158"/>
      <c r="AP796" s="158"/>
      <c r="AQ796" s="158"/>
      <c r="AR796" s="158"/>
      <c r="AS796" s="158"/>
      <c r="AT796" s="158"/>
      <c r="AU796" s="158"/>
      <c r="AV796" s="158"/>
      <c r="AW796" s="158"/>
    </row>
    <row r="797" spans="8:49" ht="12.75">
      <c r="H797" s="158"/>
      <c r="I797" s="158"/>
      <c r="J797" s="158"/>
      <c r="K797" s="158"/>
      <c r="L797" s="158"/>
      <c r="M797" s="158"/>
      <c r="N797" s="158"/>
      <c r="O797" s="158"/>
      <c r="P797" s="158"/>
      <c r="Q797" s="158"/>
      <c r="R797" s="158"/>
      <c r="S797" s="158"/>
      <c r="T797" s="158"/>
      <c r="U797" s="158"/>
      <c r="V797" s="158"/>
      <c r="W797" s="158"/>
      <c r="X797" s="158"/>
      <c r="Y797" s="158"/>
      <c r="Z797" s="158"/>
      <c r="AA797" s="158"/>
      <c r="AB797" s="158"/>
      <c r="AC797" s="158"/>
      <c r="AD797" s="158"/>
      <c r="AE797" s="158"/>
      <c r="AF797" s="158"/>
      <c r="AG797" s="158"/>
      <c r="AH797" s="158"/>
      <c r="AI797" s="158"/>
      <c r="AJ797" s="158"/>
      <c r="AK797" s="158"/>
      <c r="AL797" s="158"/>
      <c r="AM797" s="158"/>
      <c r="AN797" s="158"/>
      <c r="AO797" s="158"/>
      <c r="AP797" s="158"/>
      <c r="AQ797" s="158"/>
      <c r="AR797" s="158"/>
      <c r="AS797" s="158"/>
      <c r="AT797" s="158"/>
      <c r="AU797" s="158"/>
      <c r="AV797" s="158"/>
      <c r="AW797" s="158"/>
    </row>
    <row r="798" spans="8:49" ht="12.75">
      <c r="H798" s="158"/>
      <c r="I798" s="158"/>
      <c r="J798" s="158"/>
      <c r="K798" s="158"/>
      <c r="L798" s="158"/>
      <c r="M798" s="158"/>
      <c r="N798" s="158"/>
      <c r="O798" s="158"/>
      <c r="P798" s="158"/>
      <c r="Q798" s="158"/>
      <c r="R798" s="158"/>
      <c r="S798" s="158"/>
      <c r="T798" s="158"/>
      <c r="U798" s="158"/>
      <c r="V798" s="158"/>
      <c r="W798" s="158"/>
      <c r="X798" s="158"/>
      <c r="Y798" s="158"/>
      <c r="Z798" s="158"/>
      <c r="AA798" s="158"/>
      <c r="AB798" s="158"/>
      <c r="AC798" s="158"/>
      <c r="AD798" s="158"/>
      <c r="AE798" s="158"/>
      <c r="AF798" s="158"/>
      <c r="AG798" s="158"/>
      <c r="AH798" s="158"/>
      <c r="AI798" s="158"/>
      <c r="AJ798" s="158"/>
      <c r="AK798" s="158"/>
      <c r="AL798" s="158"/>
      <c r="AM798" s="158"/>
      <c r="AN798" s="158"/>
      <c r="AO798" s="158"/>
      <c r="AP798" s="158"/>
      <c r="AQ798" s="158"/>
      <c r="AR798" s="158"/>
      <c r="AS798" s="158"/>
      <c r="AT798" s="158"/>
      <c r="AU798" s="158"/>
      <c r="AV798" s="158"/>
      <c r="AW798" s="158"/>
    </row>
    <row r="799" spans="8:49" ht="12.75">
      <c r="H799" s="158"/>
      <c r="I799" s="158"/>
      <c r="J799" s="158"/>
      <c r="K799" s="158"/>
      <c r="L799" s="158"/>
      <c r="M799" s="158"/>
      <c r="N799" s="158"/>
      <c r="O799" s="158"/>
      <c r="P799" s="158"/>
      <c r="Q799" s="158"/>
      <c r="R799" s="158"/>
      <c r="S799" s="158"/>
      <c r="T799" s="158"/>
      <c r="U799" s="158"/>
      <c r="V799" s="158"/>
      <c r="W799" s="158"/>
      <c r="X799" s="158"/>
      <c r="Y799" s="158"/>
      <c r="Z799" s="158"/>
      <c r="AA799" s="158"/>
      <c r="AB799" s="158"/>
      <c r="AC799" s="158"/>
      <c r="AD799" s="158"/>
      <c r="AE799" s="158"/>
      <c r="AF799" s="158"/>
      <c r="AG799" s="158"/>
      <c r="AH799" s="158"/>
      <c r="AI799" s="158"/>
      <c r="AJ799" s="158"/>
      <c r="AK799" s="158"/>
      <c r="AL799" s="158"/>
      <c r="AM799" s="158"/>
      <c r="AN799" s="158"/>
      <c r="AO799" s="158"/>
      <c r="AP799" s="158"/>
      <c r="AQ799" s="158"/>
      <c r="AR799" s="158"/>
      <c r="AS799" s="158"/>
      <c r="AT799" s="158"/>
      <c r="AU799" s="158"/>
      <c r="AV799" s="158"/>
      <c r="AW799" s="158"/>
    </row>
    <row r="800" spans="8:49" ht="12.75">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c r="AH800" s="158"/>
      <c r="AI800" s="158"/>
      <c r="AJ800" s="158"/>
      <c r="AK800" s="158"/>
      <c r="AL800" s="158"/>
      <c r="AM800" s="158"/>
      <c r="AN800" s="158"/>
      <c r="AO800" s="158"/>
      <c r="AP800" s="158"/>
      <c r="AQ800" s="158"/>
      <c r="AR800" s="158"/>
      <c r="AS800" s="158"/>
      <c r="AT800" s="158"/>
      <c r="AU800" s="158"/>
      <c r="AV800" s="158"/>
      <c r="AW800" s="158"/>
    </row>
    <row r="801" spans="8:49" ht="12.75">
      <c r="H801" s="158"/>
      <c r="I801" s="158"/>
      <c r="J801" s="158"/>
      <c r="K801" s="158"/>
      <c r="L801" s="158"/>
      <c r="M801" s="158"/>
      <c r="N801" s="158"/>
      <c r="O801" s="158"/>
      <c r="P801" s="158"/>
      <c r="Q801" s="158"/>
      <c r="R801" s="158"/>
      <c r="S801" s="158"/>
      <c r="T801" s="158"/>
      <c r="U801" s="158"/>
      <c r="V801" s="158"/>
      <c r="W801" s="158"/>
      <c r="X801" s="158"/>
      <c r="Y801" s="158"/>
      <c r="Z801" s="158"/>
      <c r="AA801" s="158"/>
      <c r="AB801" s="158"/>
      <c r="AC801" s="158"/>
      <c r="AD801" s="158"/>
      <c r="AE801" s="158"/>
      <c r="AF801" s="158"/>
      <c r="AG801" s="158"/>
      <c r="AH801" s="158"/>
      <c r="AI801" s="158"/>
      <c r="AJ801" s="158"/>
      <c r="AK801" s="158"/>
      <c r="AL801" s="158"/>
      <c r="AM801" s="158"/>
      <c r="AN801" s="158"/>
      <c r="AO801" s="158"/>
      <c r="AP801" s="158"/>
      <c r="AQ801" s="158"/>
      <c r="AR801" s="158"/>
      <c r="AS801" s="158"/>
      <c r="AT801" s="158"/>
      <c r="AU801" s="158"/>
      <c r="AV801" s="158"/>
      <c r="AW801" s="158"/>
    </row>
    <row r="802" spans="8:49" ht="12.75">
      <c r="H802" s="158"/>
      <c r="I802" s="158"/>
      <c r="J802" s="158"/>
      <c r="K802" s="158"/>
      <c r="L802" s="158"/>
      <c r="M802" s="158"/>
      <c r="N802" s="158"/>
      <c r="O802" s="158"/>
      <c r="P802" s="158"/>
      <c r="Q802" s="158"/>
      <c r="R802" s="158"/>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8"/>
      <c r="AO802" s="158"/>
      <c r="AP802" s="158"/>
      <c r="AQ802" s="158"/>
      <c r="AR802" s="158"/>
      <c r="AS802" s="158"/>
      <c r="AT802" s="158"/>
      <c r="AU802" s="158"/>
      <c r="AV802" s="158"/>
      <c r="AW802" s="158"/>
    </row>
    <row r="803" spans="8:49" ht="12.75">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row>
    <row r="804" spans="8:49" ht="12.75">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c r="AH804" s="158"/>
      <c r="AI804" s="158"/>
      <c r="AJ804" s="158"/>
      <c r="AK804" s="158"/>
      <c r="AL804" s="158"/>
      <c r="AM804" s="158"/>
      <c r="AN804" s="158"/>
      <c r="AO804" s="158"/>
      <c r="AP804" s="158"/>
      <c r="AQ804" s="158"/>
      <c r="AR804" s="158"/>
      <c r="AS804" s="158"/>
      <c r="AT804" s="158"/>
      <c r="AU804" s="158"/>
      <c r="AV804" s="158"/>
      <c r="AW804" s="158"/>
    </row>
    <row r="805" spans="8:49" ht="12.75">
      <c r="H805" s="158"/>
      <c r="I805" s="158"/>
      <c r="J805" s="158"/>
      <c r="K805" s="158"/>
      <c r="L805" s="158"/>
      <c r="M805" s="158"/>
      <c r="N805" s="158"/>
      <c r="O805" s="158"/>
      <c r="P805" s="158"/>
      <c r="Q805" s="158"/>
      <c r="R805" s="158"/>
      <c r="S805" s="158"/>
      <c r="T805" s="158"/>
      <c r="U805" s="158"/>
      <c r="V805" s="158"/>
      <c r="W805" s="158"/>
      <c r="X805" s="158"/>
      <c r="Y805" s="158"/>
      <c r="Z805" s="158"/>
      <c r="AA805" s="158"/>
      <c r="AB805" s="158"/>
      <c r="AC805" s="158"/>
      <c r="AD805" s="158"/>
      <c r="AE805" s="158"/>
      <c r="AF805" s="158"/>
      <c r="AG805" s="158"/>
      <c r="AH805" s="158"/>
      <c r="AI805" s="158"/>
      <c r="AJ805" s="158"/>
      <c r="AK805" s="158"/>
      <c r="AL805" s="158"/>
      <c r="AM805" s="158"/>
      <c r="AN805" s="158"/>
      <c r="AO805" s="158"/>
      <c r="AP805" s="158"/>
      <c r="AQ805" s="158"/>
      <c r="AR805" s="158"/>
      <c r="AS805" s="158"/>
      <c r="AT805" s="158"/>
      <c r="AU805" s="158"/>
      <c r="AV805" s="158"/>
      <c r="AW805" s="158"/>
    </row>
    <row r="806" spans="8:49" ht="12.75">
      <c r="H806" s="158"/>
      <c r="I806" s="158"/>
      <c r="J806" s="158"/>
      <c r="K806" s="158"/>
      <c r="L806" s="158"/>
      <c r="M806" s="158"/>
      <c r="N806" s="158"/>
      <c r="O806" s="158"/>
      <c r="P806" s="158"/>
      <c r="Q806" s="158"/>
      <c r="R806" s="158"/>
      <c r="S806" s="158"/>
      <c r="T806" s="158"/>
      <c r="U806" s="158"/>
      <c r="V806" s="158"/>
      <c r="W806" s="158"/>
      <c r="X806" s="158"/>
      <c r="Y806" s="158"/>
      <c r="Z806" s="158"/>
      <c r="AA806" s="158"/>
      <c r="AB806" s="158"/>
      <c r="AC806" s="158"/>
      <c r="AD806" s="158"/>
      <c r="AE806" s="158"/>
      <c r="AF806" s="158"/>
      <c r="AG806" s="158"/>
      <c r="AH806" s="158"/>
      <c r="AI806" s="158"/>
      <c r="AJ806" s="158"/>
      <c r="AK806" s="158"/>
      <c r="AL806" s="158"/>
      <c r="AM806" s="158"/>
      <c r="AN806" s="158"/>
      <c r="AO806" s="158"/>
      <c r="AP806" s="158"/>
      <c r="AQ806" s="158"/>
      <c r="AR806" s="158"/>
      <c r="AS806" s="158"/>
      <c r="AT806" s="158"/>
      <c r="AU806" s="158"/>
      <c r="AV806" s="158"/>
      <c r="AW806" s="158"/>
    </row>
    <row r="807" spans="8:49" ht="12.75">
      <c r="H807" s="158"/>
      <c r="I807" s="158"/>
      <c r="J807" s="158"/>
      <c r="K807" s="158"/>
      <c r="L807" s="158"/>
      <c r="M807" s="158"/>
      <c r="N807" s="158"/>
      <c r="O807" s="158"/>
      <c r="P807" s="158"/>
      <c r="Q807" s="158"/>
      <c r="R807" s="158"/>
      <c r="S807" s="158"/>
      <c r="T807" s="158"/>
      <c r="U807" s="158"/>
      <c r="V807" s="158"/>
      <c r="W807" s="158"/>
      <c r="X807" s="158"/>
      <c r="Y807" s="158"/>
      <c r="Z807" s="158"/>
      <c r="AA807" s="158"/>
      <c r="AB807" s="158"/>
      <c r="AC807" s="158"/>
      <c r="AD807" s="158"/>
      <c r="AE807" s="158"/>
      <c r="AF807" s="158"/>
      <c r="AG807" s="158"/>
      <c r="AH807" s="158"/>
      <c r="AI807" s="158"/>
      <c r="AJ807" s="158"/>
      <c r="AK807" s="158"/>
      <c r="AL807" s="158"/>
      <c r="AM807" s="158"/>
      <c r="AN807" s="158"/>
      <c r="AO807" s="158"/>
      <c r="AP807" s="158"/>
      <c r="AQ807" s="158"/>
      <c r="AR807" s="158"/>
      <c r="AS807" s="158"/>
      <c r="AT807" s="158"/>
      <c r="AU807" s="158"/>
      <c r="AV807" s="158"/>
      <c r="AW807" s="158"/>
    </row>
    <row r="808" spans="8:49" ht="12.75">
      <c r="H808" s="158"/>
      <c r="I808" s="158"/>
      <c r="J808" s="158"/>
      <c r="K808" s="158"/>
      <c r="L808" s="158"/>
      <c r="M808" s="158"/>
      <c r="N808" s="158"/>
      <c r="O808" s="158"/>
      <c r="P808" s="158"/>
      <c r="Q808" s="158"/>
      <c r="R808" s="158"/>
      <c r="S808" s="158"/>
      <c r="T808" s="158"/>
      <c r="U808" s="158"/>
      <c r="V808" s="158"/>
      <c r="W808" s="158"/>
      <c r="X808" s="158"/>
      <c r="Y808" s="158"/>
      <c r="Z808" s="158"/>
      <c r="AA808" s="158"/>
      <c r="AB808" s="158"/>
      <c r="AC808" s="158"/>
      <c r="AD808" s="158"/>
      <c r="AE808" s="158"/>
      <c r="AF808" s="158"/>
      <c r="AG808" s="158"/>
      <c r="AH808" s="158"/>
      <c r="AI808" s="158"/>
      <c r="AJ808" s="158"/>
      <c r="AK808" s="158"/>
      <c r="AL808" s="158"/>
      <c r="AM808" s="158"/>
      <c r="AN808" s="158"/>
      <c r="AO808" s="158"/>
      <c r="AP808" s="158"/>
      <c r="AQ808" s="158"/>
      <c r="AR808" s="158"/>
      <c r="AS808" s="158"/>
      <c r="AT808" s="158"/>
      <c r="AU808" s="158"/>
      <c r="AV808" s="158"/>
      <c r="AW808" s="158"/>
    </row>
    <row r="809" spans="8:49" ht="12.75">
      <c r="H809" s="158"/>
      <c r="I809" s="158"/>
      <c r="J809" s="158"/>
      <c r="K809" s="158"/>
      <c r="L809" s="158"/>
      <c r="M809" s="158"/>
      <c r="N809" s="158"/>
      <c r="O809" s="158"/>
      <c r="P809" s="158"/>
      <c r="Q809" s="158"/>
      <c r="R809" s="158"/>
      <c r="S809" s="158"/>
      <c r="T809" s="158"/>
      <c r="U809" s="158"/>
      <c r="V809" s="158"/>
      <c r="W809" s="158"/>
      <c r="X809" s="158"/>
      <c r="Y809" s="158"/>
      <c r="Z809" s="158"/>
      <c r="AA809" s="158"/>
      <c r="AB809" s="158"/>
      <c r="AC809" s="158"/>
      <c r="AD809" s="158"/>
      <c r="AE809" s="158"/>
      <c r="AF809" s="158"/>
      <c r="AG809" s="158"/>
      <c r="AH809" s="158"/>
      <c r="AI809" s="158"/>
      <c r="AJ809" s="158"/>
      <c r="AK809" s="158"/>
      <c r="AL809" s="158"/>
      <c r="AM809" s="158"/>
      <c r="AN809" s="158"/>
      <c r="AO809" s="158"/>
      <c r="AP809" s="158"/>
      <c r="AQ809" s="158"/>
      <c r="AR809" s="158"/>
      <c r="AS809" s="158"/>
      <c r="AT809" s="158"/>
      <c r="AU809" s="158"/>
      <c r="AV809" s="158"/>
      <c r="AW809" s="158"/>
    </row>
    <row r="810" spans="8:49" ht="12.75">
      <c r="H810" s="158"/>
      <c r="I810" s="158"/>
      <c r="J810" s="158"/>
      <c r="K810" s="158"/>
      <c r="L810" s="158"/>
      <c r="M810" s="158"/>
      <c r="N810" s="158"/>
      <c r="O810" s="158"/>
      <c r="P810" s="158"/>
      <c r="Q810" s="158"/>
      <c r="R810" s="158"/>
      <c r="S810" s="158"/>
      <c r="T810" s="158"/>
      <c r="U810" s="158"/>
      <c r="V810" s="158"/>
      <c r="W810" s="158"/>
      <c r="X810" s="158"/>
      <c r="Y810" s="158"/>
      <c r="Z810" s="158"/>
      <c r="AA810" s="158"/>
      <c r="AB810" s="158"/>
      <c r="AC810" s="158"/>
      <c r="AD810" s="158"/>
      <c r="AE810" s="158"/>
      <c r="AF810" s="158"/>
      <c r="AG810" s="158"/>
      <c r="AH810" s="158"/>
      <c r="AI810" s="158"/>
      <c r="AJ810" s="158"/>
      <c r="AK810" s="158"/>
      <c r="AL810" s="158"/>
      <c r="AM810" s="158"/>
      <c r="AN810" s="158"/>
      <c r="AO810" s="158"/>
      <c r="AP810" s="158"/>
      <c r="AQ810" s="158"/>
      <c r="AR810" s="158"/>
      <c r="AS810" s="158"/>
      <c r="AT810" s="158"/>
      <c r="AU810" s="158"/>
      <c r="AV810" s="158"/>
      <c r="AW810" s="158"/>
    </row>
    <row r="811" spans="8:49" ht="12.75">
      <c r="H811" s="158"/>
      <c r="I811" s="158"/>
      <c r="J811" s="158"/>
      <c r="K811" s="158"/>
      <c r="L811" s="158"/>
      <c r="M811" s="158"/>
      <c r="N811" s="158"/>
      <c r="O811" s="158"/>
      <c r="P811" s="158"/>
      <c r="Q811" s="158"/>
      <c r="R811" s="158"/>
      <c r="S811" s="158"/>
      <c r="T811" s="158"/>
      <c r="U811" s="158"/>
      <c r="V811" s="158"/>
      <c r="W811" s="158"/>
      <c r="X811" s="158"/>
      <c r="Y811" s="158"/>
      <c r="Z811" s="158"/>
      <c r="AA811" s="158"/>
      <c r="AB811" s="158"/>
      <c r="AC811" s="158"/>
      <c r="AD811" s="158"/>
      <c r="AE811" s="158"/>
      <c r="AF811" s="158"/>
      <c r="AG811" s="158"/>
      <c r="AH811" s="158"/>
      <c r="AI811" s="158"/>
      <c r="AJ811" s="158"/>
      <c r="AK811" s="158"/>
      <c r="AL811" s="158"/>
      <c r="AM811" s="158"/>
      <c r="AN811" s="158"/>
      <c r="AO811" s="158"/>
      <c r="AP811" s="158"/>
      <c r="AQ811" s="158"/>
      <c r="AR811" s="158"/>
      <c r="AS811" s="158"/>
      <c r="AT811" s="158"/>
      <c r="AU811" s="158"/>
      <c r="AV811" s="158"/>
      <c r="AW811" s="158"/>
    </row>
    <row r="812" spans="8:49" ht="12.75">
      <c r="H812" s="158"/>
      <c r="I812" s="158"/>
      <c r="J812" s="158"/>
      <c r="K812" s="158"/>
      <c r="L812" s="158"/>
      <c r="M812" s="158"/>
      <c r="N812" s="158"/>
      <c r="O812" s="158"/>
      <c r="P812" s="158"/>
      <c r="Q812" s="158"/>
      <c r="R812" s="158"/>
      <c r="S812" s="158"/>
      <c r="T812" s="158"/>
      <c r="U812" s="158"/>
      <c r="V812" s="158"/>
      <c r="W812" s="158"/>
      <c r="X812" s="158"/>
      <c r="Y812" s="158"/>
      <c r="Z812" s="158"/>
      <c r="AA812" s="158"/>
      <c r="AB812" s="158"/>
      <c r="AC812" s="158"/>
      <c r="AD812" s="158"/>
      <c r="AE812" s="158"/>
      <c r="AF812" s="158"/>
      <c r="AG812" s="158"/>
      <c r="AH812" s="158"/>
      <c r="AI812" s="158"/>
      <c r="AJ812" s="158"/>
      <c r="AK812" s="158"/>
      <c r="AL812" s="158"/>
      <c r="AM812" s="158"/>
      <c r="AN812" s="158"/>
      <c r="AO812" s="158"/>
      <c r="AP812" s="158"/>
      <c r="AQ812" s="158"/>
      <c r="AR812" s="158"/>
      <c r="AS812" s="158"/>
      <c r="AT812" s="158"/>
      <c r="AU812" s="158"/>
      <c r="AV812" s="158"/>
      <c r="AW812" s="158"/>
    </row>
    <row r="813" spans="8:49" ht="12.75">
      <c r="H813" s="158"/>
      <c r="I813" s="158"/>
      <c r="J813" s="158"/>
      <c r="K813" s="158"/>
      <c r="L813" s="158"/>
      <c r="M813" s="158"/>
      <c r="N813" s="158"/>
      <c r="O813" s="158"/>
      <c r="P813" s="158"/>
      <c r="Q813" s="158"/>
      <c r="R813" s="158"/>
      <c r="S813" s="158"/>
      <c r="T813" s="158"/>
      <c r="U813" s="158"/>
      <c r="V813" s="158"/>
      <c r="W813" s="158"/>
      <c r="X813" s="158"/>
      <c r="Y813" s="158"/>
      <c r="Z813" s="158"/>
      <c r="AA813" s="158"/>
      <c r="AB813" s="158"/>
      <c r="AC813" s="158"/>
      <c r="AD813" s="158"/>
      <c r="AE813" s="158"/>
      <c r="AF813" s="158"/>
      <c r="AG813" s="158"/>
      <c r="AH813" s="158"/>
      <c r="AI813" s="158"/>
      <c r="AJ813" s="158"/>
      <c r="AK813" s="158"/>
      <c r="AL813" s="158"/>
      <c r="AM813" s="158"/>
      <c r="AN813" s="158"/>
      <c r="AO813" s="158"/>
      <c r="AP813" s="158"/>
      <c r="AQ813" s="158"/>
      <c r="AR813" s="158"/>
      <c r="AS813" s="158"/>
      <c r="AT813" s="158"/>
      <c r="AU813" s="158"/>
      <c r="AV813" s="158"/>
      <c r="AW813" s="158"/>
    </row>
    <row r="814" spans="8:49" ht="12.75">
      <c r="H814" s="158"/>
      <c r="I814" s="158"/>
      <c r="J814" s="158"/>
      <c r="K814" s="158"/>
      <c r="L814" s="158"/>
      <c r="M814" s="158"/>
      <c r="N814" s="158"/>
      <c r="O814" s="158"/>
      <c r="P814" s="158"/>
      <c r="Q814" s="158"/>
      <c r="R814" s="158"/>
      <c r="S814" s="158"/>
      <c r="T814" s="158"/>
      <c r="U814" s="158"/>
      <c r="V814" s="158"/>
      <c r="W814" s="158"/>
      <c r="X814" s="158"/>
      <c r="Y814" s="158"/>
      <c r="Z814" s="158"/>
      <c r="AA814" s="158"/>
      <c r="AB814" s="158"/>
      <c r="AC814" s="158"/>
      <c r="AD814" s="158"/>
      <c r="AE814" s="158"/>
      <c r="AF814" s="158"/>
      <c r="AG814" s="158"/>
      <c r="AH814" s="158"/>
      <c r="AI814" s="158"/>
      <c r="AJ814" s="158"/>
      <c r="AK814" s="158"/>
      <c r="AL814" s="158"/>
      <c r="AM814" s="158"/>
      <c r="AN814" s="158"/>
      <c r="AO814" s="158"/>
      <c r="AP814" s="158"/>
      <c r="AQ814" s="158"/>
      <c r="AR814" s="158"/>
      <c r="AS814" s="158"/>
      <c r="AT814" s="158"/>
      <c r="AU814" s="158"/>
      <c r="AV814" s="158"/>
      <c r="AW814" s="158"/>
    </row>
    <row r="815" spans="8:49" ht="12.75">
      <c r="H815" s="158"/>
      <c r="I815" s="158"/>
      <c r="J815" s="158"/>
      <c r="K815" s="158"/>
      <c r="L815" s="158"/>
      <c r="M815" s="158"/>
      <c r="N815" s="158"/>
      <c r="O815" s="158"/>
      <c r="P815" s="158"/>
      <c r="Q815" s="158"/>
      <c r="R815" s="158"/>
      <c r="S815" s="158"/>
      <c r="T815" s="158"/>
      <c r="U815" s="158"/>
      <c r="V815" s="158"/>
      <c r="W815" s="158"/>
      <c r="X815" s="158"/>
      <c r="Y815" s="158"/>
      <c r="Z815" s="158"/>
      <c r="AA815" s="158"/>
      <c r="AB815" s="158"/>
      <c r="AC815" s="158"/>
      <c r="AD815" s="158"/>
      <c r="AE815" s="158"/>
      <c r="AF815" s="158"/>
      <c r="AG815" s="158"/>
      <c r="AH815" s="158"/>
      <c r="AI815" s="158"/>
      <c r="AJ815" s="158"/>
      <c r="AK815" s="158"/>
      <c r="AL815" s="158"/>
      <c r="AM815" s="158"/>
      <c r="AN815" s="158"/>
      <c r="AO815" s="158"/>
      <c r="AP815" s="158"/>
      <c r="AQ815" s="158"/>
      <c r="AR815" s="158"/>
      <c r="AS815" s="158"/>
      <c r="AT815" s="158"/>
      <c r="AU815" s="158"/>
      <c r="AV815" s="158"/>
      <c r="AW815" s="158"/>
    </row>
    <row r="816" spans="8:49" ht="12.75">
      <c r="H816" s="158"/>
      <c r="I816" s="158"/>
      <c r="J816" s="158"/>
      <c r="K816" s="158"/>
      <c r="L816" s="158"/>
      <c r="M816" s="158"/>
      <c r="N816" s="158"/>
      <c r="O816" s="158"/>
      <c r="P816" s="158"/>
      <c r="Q816" s="158"/>
      <c r="R816" s="158"/>
      <c r="S816" s="158"/>
      <c r="T816" s="158"/>
      <c r="U816" s="158"/>
      <c r="V816" s="158"/>
      <c r="W816" s="158"/>
      <c r="X816" s="158"/>
      <c r="Y816" s="158"/>
      <c r="Z816" s="158"/>
      <c r="AA816" s="158"/>
      <c r="AB816" s="158"/>
      <c r="AC816" s="158"/>
      <c r="AD816" s="158"/>
      <c r="AE816" s="158"/>
      <c r="AF816" s="158"/>
      <c r="AG816" s="158"/>
      <c r="AH816" s="158"/>
      <c r="AI816" s="158"/>
      <c r="AJ816" s="158"/>
      <c r="AK816" s="158"/>
      <c r="AL816" s="158"/>
      <c r="AM816" s="158"/>
      <c r="AN816" s="158"/>
      <c r="AO816" s="158"/>
      <c r="AP816" s="158"/>
      <c r="AQ816" s="158"/>
      <c r="AR816" s="158"/>
      <c r="AS816" s="158"/>
      <c r="AT816" s="158"/>
      <c r="AU816" s="158"/>
      <c r="AV816" s="158"/>
      <c r="AW816" s="158"/>
    </row>
    <row r="817" spans="8:49" ht="12.75">
      <c r="H817" s="158"/>
      <c r="I817" s="158"/>
      <c r="J817" s="158"/>
      <c r="K817" s="158"/>
      <c r="L817" s="158"/>
      <c r="M817" s="158"/>
      <c r="N817" s="158"/>
      <c r="O817" s="158"/>
      <c r="P817" s="158"/>
      <c r="Q817" s="158"/>
      <c r="R817" s="158"/>
      <c r="S817" s="158"/>
      <c r="T817" s="158"/>
      <c r="U817" s="158"/>
      <c r="V817" s="158"/>
      <c r="W817" s="158"/>
      <c r="X817" s="158"/>
      <c r="Y817" s="158"/>
      <c r="Z817" s="158"/>
      <c r="AA817" s="158"/>
      <c r="AB817" s="158"/>
      <c r="AC817" s="158"/>
      <c r="AD817" s="158"/>
      <c r="AE817" s="158"/>
      <c r="AF817" s="158"/>
      <c r="AG817" s="158"/>
      <c r="AH817" s="158"/>
      <c r="AI817" s="158"/>
      <c r="AJ817" s="158"/>
      <c r="AK817" s="158"/>
      <c r="AL817" s="158"/>
      <c r="AM817" s="158"/>
      <c r="AN817" s="158"/>
      <c r="AO817" s="158"/>
      <c r="AP817" s="158"/>
      <c r="AQ817" s="158"/>
      <c r="AR817" s="158"/>
      <c r="AS817" s="158"/>
      <c r="AT817" s="158"/>
      <c r="AU817" s="158"/>
      <c r="AV817" s="158"/>
      <c r="AW817" s="158"/>
    </row>
    <row r="818" spans="8:49" ht="12.75">
      <c r="H818" s="158"/>
      <c r="I818" s="158"/>
      <c r="J818" s="158"/>
      <c r="K818" s="158"/>
      <c r="L818" s="158"/>
      <c r="M818" s="158"/>
      <c r="N818" s="158"/>
      <c r="O818" s="158"/>
      <c r="P818" s="158"/>
      <c r="Q818" s="158"/>
      <c r="R818" s="158"/>
      <c r="S818" s="158"/>
      <c r="T818" s="158"/>
      <c r="U818" s="158"/>
      <c r="V818" s="158"/>
      <c r="W818" s="158"/>
      <c r="X818" s="158"/>
      <c r="Y818" s="158"/>
      <c r="Z818" s="158"/>
      <c r="AA818" s="158"/>
      <c r="AB818" s="158"/>
      <c r="AC818" s="158"/>
      <c r="AD818" s="158"/>
      <c r="AE818" s="158"/>
      <c r="AF818" s="158"/>
      <c r="AG818" s="158"/>
      <c r="AH818" s="158"/>
      <c r="AI818" s="158"/>
      <c r="AJ818" s="158"/>
      <c r="AK818" s="158"/>
      <c r="AL818" s="158"/>
      <c r="AM818" s="158"/>
      <c r="AN818" s="158"/>
      <c r="AO818" s="158"/>
      <c r="AP818" s="158"/>
      <c r="AQ818" s="158"/>
      <c r="AR818" s="158"/>
      <c r="AS818" s="158"/>
      <c r="AT818" s="158"/>
      <c r="AU818" s="158"/>
      <c r="AV818" s="158"/>
      <c r="AW818" s="158"/>
    </row>
    <row r="819" spans="8:49" ht="12.75">
      <c r="H819" s="158"/>
      <c r="I819" s="158"/>
      <c r="J819" s="158"/>
      <c r="K819" s="158"/>
      <c r="L819" s="158"/>
      <c r="M819" s="158"/>
      <c r="N819" s="158"/>
      <c r="O819" s="158"/>
      <c r="P819" s="158"/>
      <c r="Q819" s="158"/>
      <c r="R819" s="158"/>
      <c r="S819" s="158"/>
      <c r="T819" s="158"/>
      <c r="U819" s="158"/>
      <c r="V819" s="158"/>
      <c r="W819" s="158"/>
      <c r="X819" s="158"/>
      <c r="Y819" s="158"/>
      <c r="Z819" s="158"/>
      <c r="AA819" s="158"/>
      <c r="AB819" s="158"/>
      <c r="AC819" s="158"/>
      <c r="AD819" s="158"/>
      <c r="AE819" s="158"/>
      <c r="AF819" s="158"/>
      <c r="AG819" s="158"/>
      <c r="AH819" s="158"/>
      <c r="AI819" s="158"/>
      <c r="AJ819" s="158"/>
      <c r="AK819" s="158"/>
      <c r="AL819" s="158"/>
      <c r="AM819" s="158"/>
      <c r="AN819" s="158"/>
      <c r="AO819" s="158"/>
      <c r="AP819" s="158"/>
      <c r="AQ819" s="158"/>
      <c r="AR819" s="158"/>
      <c r="AS819" s="158"/>
      <c r="AT819" s="158"/>
      <c r="AU819" s="158"/>
      <c r="AV819" s="158"/>
      <c r="AW819" s="158"/>
    </row>
    <row r="820" spans="8:49" ht="12.75">
      <c r="H820" s="158"/>
      <c r="I820" s="158"/>
      <c r="J820" s="158"/>
      <c r="K820" s="158"/>
      <c r="L820" s="158"/>
      <c r="M820" s="158"/>
      <c r="N820" s="158"/>
      <c r="O820" s="158"/>
      <c r="P820" s="158"/>
      <c r="Q820" s="158"/>
      <c r="R820" s="158"/>
      <c r="S820" s="158"/>
      <c r="T820" s="158"/>
      <c r="U820" s="158"/>
      <c r="V820" s="158"/>
      <c r="W820" s="158"/>
      <c r="X820" s="158"/>
      <c r="Y820" s="158"/>
      <c r="Z820" s="158"/>
      <c r="AA820" s="158"/>
      <c r="AB820" s="158"/>
      <c r="AC820" s="158"/>
      <c r="AD820" s="158"/>
      <c r="AE820" s="158"/>
      <c r="AF820" s="158"/>
      <c r="AG820" s="158"/>
      <c r="AH820" s="158"/>
      <c r="AI820" s="158"/>
      <c r="AJ820" s="158"/>
      <c r="AK820" s="158"/>
      <c r="AL820" s="158"/>
      <c r="AM820" s="158"/>
      <c r="AN820" s="158"/>
      <c r="AO820" s="158"/>
      <c r="AP820" s="158"/>
      <c r="AQ820" s="158"/>
      <c r="AR820" s="158"/>
      <c r="AS820" s="158"/>
      <c r="AT820" s="158"/>
      <c r="AU820" s="158"/>
      <c r="AV820" s="158"/>
      <c r="AW820" s="158"/>
    </row>
    <row r="821" spans="8:49" ht="12.75">
      <c r="H821" s="158"/>
      <c r="I821" s="158"/>
      <c r="J821" s="158"/>
      <c r="K821" s="158"/>
      <c r="L821" s="158"/>
      <c r="M821" s="158"/>
      <c r="N821" s="158"/>
      <c r="O821" s="158"/>
      <c r="P821" s="158"/>
      <c r="Q821" s="158"/>
      <c r="R821" s="158"/>
      <c r="S821" s="158"/>
      <c r="T821" s="158"/>
      <c r="U821" s="158"/>
      <c r="V821" s="158"/>
      <c r="W821" s="158"/>
      <c r="X821" s="158"/>
      <c r="Y821" s="158"/>
      <c r="Z821" s="158"/>
      <c r="AA821" s="158"/>
      <c r="AB821" s="158"/>
      <c r="AC821" s="158"/>
      <c r="AD821" s="158"/>
      <c r="AE821" s="158"/>
      <c r="AF821" s="158"/>
      <c r="AG821" s="158"/>
      <c r="AH821" s="158"/>
      <c r="AI821" s="158"/>
      <c r="AJ821" s="158"/>
      <c r="AK821" s="158"/>
      <c r="AL821" s="158"/>
      <c r="AM821" s="158"/>
      <c r="AN821" s="158"/>
      <c r="AO821" s="158"/>
      <c r="AP821" s="158"/>
      <c r="AQ821" s="158"/>
      <c r="AR821" s="158"/>
      <c r="AS821" s="158"/>
      <c r="AT821" s="158"/>
      <c r="AU821" s="158"/>
      <c r="AV821" s="158"/>
      <c r="AW821" s="158"/>
    </row>
    <row r="822" spans="8:49" ht="12.75">
      <c r="H822" s="158"/>
      <c r="I822" s="158"/>
      <c r="J822" s="158"/>
      <c r="K822" s="158"/>
      <c r="L822" s="158"/>
      <c r="M822" s="158"/>
      <c r="N822" s="158"/>
      <c r="O822" s="158"/>
      <c r="P822" s="158"/>
      <c r="Q822" s="158"/>
      <c r="R822" s="158"/>
      <c r="S822" s="158"/>
      <c r="T822" s="158"/>
      <c r="U822" s="158"/>
      <c r="V822" s="158"/>
      <c r="W822" s="158"/>
      <c r="X822" s="158"/>
      <c r="Y822" s="158"/>
      <c r="Z822" s="158"/>
      <c r="AA822" s="158"/>
      <c r="AB822" s="158"/>
      <c r="AC822" s="158"/>
      <c r="AD822" s="158"/>
      <c r="AE822" s="158"/>
      <c r="AF822" s="158"/>
      <c r="AG822" s="158"/>
      <c r="AH822" s="158"/>
      <c r="AI822" s="158"/>
      <c r="AJ822" s="158"/>
      <c r="AK822" s="158"/>
      <c r="AL822" s="158"/>
      <c r="AM822" s="158"/>
      <c r="AN822" s="158"/>
      <c r="AO822" s="158"/>
      <c r="AP822" s="158"/>
      <c r="AQ822" s="158"/>
      <c r="AR822" s="158"/>
      <c r="AS822" s="158"/>
      <c r="AT822" s="158"/>
      <c r="AU822" s="158"/>
      <c r="AV822" s="158"/>
      <c r="AW822" s="158"/>
    </row>
    <row r="823" spans="8:49" ht="12.75">
      <c r="H823" s="158"/>
      <c r="I823" s="158"/>
      <c r="J823" s="158"/>
      <c r="K823" s="158"/>
      <c r="L823" s="158"/>
      <c r="M823" s="158"/>
      <c r="N823" s="158"/>
      <c r="O823" s="158"/>
      <c r="P823" s="158"/>
      <c r="Q823" s="158"/>
      <c r="R823" s="158"/>
      <c r="S823" s="158"/>
      <c r="T823" s="158"/>
      <c r="U823" s="158"/>
      <c r="V823" s="158"/>
      <c r="W823" s="158"/>
      <c r="X823" s="158"/>
      <c r="Y823" s="158"/>
      <c r="Z823" s="158"/>
      <c r="AA823" s="158"/>
      <c r="AB823" s="158"/>
      <c r="AC823" s="158"/>
      <c r="AD823" s="158"/>
      <c r="AE823" s="158"/>
      <c r="AF823" s="158"/>
      <c r="AG823" s="158"/>
      <c r="AH823" s="158"/>
      <c r="AI823" s="158"/>
      <c r="AJ823" s="158"/>
      <c r="AK823" s="158"/>
      <c r="AL823" s="158"/>
      <c r="AM823" s="158"/>
      <c r="AN823" s="158"/>
      <c r="AO823" s="158"/>
      <c r="AP823" s="158"/>
      <c r="AQ823" s="158"/>
      <c r="AR823" s="158"/>
      <c r="AS823" s="158"/>
      <c r="AT823" s="158"/>
      <c r="AU823" s="158"/>
      <c r="AV823" s="158"/>
      <c r="AW823" s="158"/>
    </row>
    <row r="824" spans="8:49" ht="12.75">
      <c r="H824" s="158"/>
      <c r="I824" s="158"/>
      <c r="J824" s="158"/>
      <c r="K824" s="158"/>
      <c r="L824" s="158"/>
      <c r="M824" s="158"/>
      <c r="N824" s="158"/>
      <c r="O824" s="158"/>
      <c r="P824" s="158"/>
      <c r="Q824" s="158"/>
      <c r="R824" s="158"/>
      <c r="S824" s="158"/>
      <c r="T824" s="158"/>
      <c r="U824" s="158"/>
      <c r="V824" s="158"/>
      <c r="W824" s="158"/>
      <c r="X824" s="158"/>
      <c r="Y824" s="158"/>
      <c r="Z824" s="158"/>
      <c r="AA824" s="158"/>
      <c r="AB824" s="158"/>
      <c r="AC824" s="158"/>
      <c r="AD824" s="158"/>
      <c r="AE824" s="158"/>
      <c r="AF824" s="158"/>
      <c r="AG824" s="158"/>
      <c r="AH824" s="158"/>
      <c r="AI824" s="158"/>
      <c r="AJ824" s="158"/>
      <c r="AK824" s="158"/>
      <c r="AL824" s="158"/>
      <c r="AM824" s="158"/>
      <c r="AN824" s="158"/>
      <c r="AO824" s="158"/>
      <c r="AP824" s="158"/>
      <c r="AQ824" s="158"/>
      <c r="AR824" s="158"/>
      <c r="AS824" s="158"/>
      <c r="AT824" s="158"/>
      <c r="AU824" s="158"/>
      <c r="AV824" s="158"/>
      <c r="AW824" s="158"/>
    </row>
    <row r="825" spans="8:49" ht="12.75">
      <c r="H825" s="158"/>
      <c r="I825" s="158"/>
      <c r="J825" s="158"/>
      <c r="K825" s="158"/>
      <c r="L825" s="158"/>
      <c r="M825" s="158"/>
      <c r="N825" s="158"/>
      <c r="O825" s="158"/>
      <c r="P825" s="158"/>
      <c r="Q825" s="158"/>
      <c r="R825" s="158"/>
      <c r="S825" s="158"/>
      <c r="T825" s="158"/>
      <c r="U825" s="158"/>
      <c r="V825" s="158"/>
      <c r="W825" s="158"/>
      <c r="X825" s="158"/>
      <c r="Y825" s="158"/>
      <c r="Z825" s="158"/>
      <c r="AA825" s="158"/>
      <c r="AB825" s="158"/>
      <c r="AC825" s="158"/>
      <c r="AD825" s="158"/>
      <c r="AE825" s="158"/>
      <c r="AF825" s="158"/>
      <c r="AG825" s="158"/>
      <c r="AH825" s="158"/>
      <c r="AI825" s="158"/>
      <c r="AJ825" s="158"/>
      <c r="AK825" s="158"/>
      <c r="AL825" s="158"/>
      <c r="AM825" s="158"/>
      <c r="AN825" s="158"/>
      <c r="AO825" s="158"/>
      <c r="AP825" s="158"/>
      <c r="AQ825" s="158"/>
      <c r="AR825" s="158"/>
      <c r="AS825" s="158"/>
      <c r="AT825" s="158"/>
      <c r="AU825" s="158"/>
      <c r="AV825" s="158"/>
      <c r="AW825" s="158"/>
    </row>
    <row r="826" spans="8:49" ht="12.75">
      <c r="H826" s="158"/>
      <c r="I826" s="158"/>
      <c r="J826" s="158"/>
      <c r="K826" s="158"/>
      <c r="L826" s="158"/>
      <c r="M826" s="158"/>
      <c r="N826" s="158"/>
      <c r="O826" s="158"/>
      <c r="P826" s="158"/>
      <c r="Q826" s="158"/>
      <c r="R826" s="158"/>
      <c r="S826" s="158"/>
      <c r="T826" s="158"/>
      <c r="U826" s="158"/>
      <c r="V826" s="158"/>
      <c r="W826" s="158"/>
      <c r="X826" s="158"/>
      <c r="Y826" s="158"/>
      <c r="Z826" s="158"/>
      <c r="AA826" s="158"/>
      <c r="AB826" s="158"/>
      <c r="AC826" s="158"/>
      <c r="AD826" s="158"/>
      <c r="AE826" s="158"/>
      <c r="AF826" s="158"/>
      <c r="AG826" s="158"/>
      <c r="AH826" s="158"/>
      <c r="AI826" s="158"/>
      <c r="AJ826" s="158"/>
      <c r="AK826" s="158"/>
      <c r="AL826" s="158"/>
      <c r="AM826" s="158"/>
      <c r="AN826" s="158"/>
      <c r="AO826" s="158"/>
      <c r="AP826" s="158"/>
      <c r="AQ826" s="158"/>
      <c r="AR826" s="158"/>
      <c r="AS826" s="158"/>
      <c r="AT826" s="158"/>
      <c r="AU826" s="158"/>
      <c r="AV826" s="158"/>
      <c r="AW826" s="158"/>
    </row>
    <row r="827" spans="8:49" ht="12.75">
      <c r="H827" s="158"/>
      <c r="I827" s="158"/>
      <c r="J827" s="158"/>
      <c r="K827" s="158"/>
      <c r="L827" s="158"/>
      <c r="M827" s="158"/>
      <c r="N827" s="158"/>
      <c r="O827" s="158"/>
      <c r="P827" s="158"/>
      <c r="Q827" s="158"/>
      <c r="R827" s="158"/>
      <c r="S827" s="158"/>
      <c r="T827" s="158"/>
      <c r="U827" s="158"/>
      <c r="V827" s="158"/>
      <c r="W827" s="158"/>
      <c r="X827" s="158"/>
      <c r="Y827" s="158"/>
      <c r="Z827" s="158"/>
      <c r="AA827" s="158"/>
      <c r="AB827" s="158"/>
      <c r="AC827" s="158"/>
      <c r="AD827" s="158"/>
      <c r="AE827" s="158"/>
      <c r="AF827" s="158"/>
      <c r="AG827" s="158"/>
      <c r="AH827" s="158"/>
      <c r="AI827" s="158"/>
      <c r="AJ827" s="158"/>
      <c r="AK827" s="158"/>
      <c r="AL827" s="158"/>
      <c r="AM827" s="158"/>
      <c r="AN827" s="158"/>
      <c r="AO827" s="158"/>
      <c r="AP827" s="158"/>
      <c r="AQ827" s="158"/>
      <c r="AR827" s="158"/>
      <c r="AS827" s="158"/>
      <c r="AT827" s="158"/>
      <c r="AU827" s="158"/>
      <c r="AV827" s="158"/>
      <c r="AW827" s="158"/>
    </row>
    <row r="828" spans="8:49" ht="12.75">
      <c r="H828" s="158"/>
      <c r="I828" s="158"/>
      <c r="J828" s="158"/>
      <c r="K828" s="158"/>
      <c r="L828" s="158"/>
      <c r="M828" s="158"/>
      <c r="N828" s="158"/>
      <c r="O828" s="158"/>
      <c r="P828" s="158"/>
      <c r="Q828" s="158"/>
      <c r="R828" s="158"/>
      <c r="S828" s="158"/>
      <c r="T828" s="158"/>
      <c r="U828" s="158"/>
      <c r="V828" s="158"/>
      <c r="W828" s="158"/>
      <c r="X828" s="158"/>
      <c r="Y828" s="158"/>
      <c r="Z828" s="158"/>
      <c r="AA828" s="158"/>
      <c r="AB828" s="158"/>
      <c r="AC828" s="158"/>
      <c r="AD828" s="158"/>
      <c r="AE828" s="158"/>
      <c r="AF828" s="158"/>
      <c r="AG828" s="158"/>
      <c r="AH828" s="158"/>
      <c r="AI828" s="158"/>
      <c r="AJ828" s="158"/>
      <c r="AK828" s="158"/>
      <c r="AL828" s="158"/>
      <c r="AM828" s="158"/>
      <c r="AN828" s="158"/>
      <c r="AO828" s="158"/>
      <c r="AP828" s="158"/>
      <c r="AQ828" s="158"/>
      <c r="AR828" s="158"/>
      <c r="AS828" s="158"/>
      <c r="AT828" s="158"/>
      <c r="AU828" s="158"/>
      <c r="AV828" s="158"/>
      <c r="AW828" s="158"/>
    </row>
    <row r="829" spans="8:49" ht="12.75">
      <c r="H829" s="158"/>
      <c r="I829" s="158"/>
      <c r="J829" s="158"/>
      <c r="K829" s="158"/>
      <c r="L829" s="158"/>
      <c r="M829" s="158"/>
      <c r="N829" s="158"/>
      <c r="O829" s="158"/>
      <c r="P829" s="158"/>
      <c r="Q829" s="158"/>
      <c r="R829" s="158"/>
      <c r="S829" s="158"/>
      <c r="T829" s="158"/>
      <c r="U829" s="158"/>
      <c r="V829" s="158"/>
      <c r="W829" s="158"/>
      <c r="X829" s="158"/>
      <c r="Y829" s="158"/>
      <c r="Z829" s="158"/>
      <c r="AA829" s="158"/>
      <c r="AB829" s="158"/>
      <c r="AC829" s="158"/>
      <c r="AD829" s="158"/>
      <c r="AE829" s="158"/>
      <c r="AF829" s="158"/>
      <c r="AG829" s="158"/>
      <c r="AH829" s="158"/>
      <c r="AI829" s="158"/>
      <c r="AJ829" s="158"/>
      <c r="AK829" s="158"/>
      <c r="AL829" s="158"/>
      <c r="AM829" s="158"/>
      <c r="AN829" s="158"/>
      <c r="AO829" s="158"/>
      <c r="AP829" s="158"/>
      <c r="AQ829" s="158"/>
      <c r="AR829" s="158"/>
      <c r="AS829" s="158"/>
      <c r="AT829" s="158"/>
      <c r="AU829" s="158"/>
      <c r="AV829" s="158"/>
      <c r="AW829" s="158"/>
    </row>
    <row r="830" spans="8:49" ht="12.75">
      <c r="H830" s="158"/>
      <c r="I830" s="158"/>
      <c r="J830" s="158"/>
      <c r="K830" s="158"/>
      <c r="L830" s="158"/>
      <c r="M830" s="158"/>
      <c r="N830" s="158"/>
      <c r="O830" s="158"/>
      <c r="P830" s="158"/>
      <c r="Q830" s="158"/>
      <c r="R830" s="158"/>
      <c r="S830" s="158"/>
      <c r="T830" s="158"/>
      <c r="U830" s="158"/>
      <c r="V830" s="158"/>
      <c r="W830" s="158"/>
      <c r="X830" s="158"/>
      <c r="Y830" s="158"/>
      <c r="Z830" s="158"/>
      <c r="AA830" s="158"/>
      <c r="AB830" s="158"/>
      <c r="AC830" s="158"/>
      <c r="AD830" s="158"/>
      <c r="AE830" s="158"/>
      <c r="AF830" s="158"/>
      <c r="AG830" s="158"/>
      <c r="AH830" s="158"/>
      <c r="AI830" s="158"/>
      <c r="AJ830" s="158"/>
      <c r="AK830" s="158"/>
      <c r="AL830" s="158"/>
      <c r="AM830" s="158"/>
      <c r="AN830" s="158"/>
      <c r="AO830" s="158"/>
      <c r="AP830" s="158"/>
      <c r="AQ830" s="158"/>
      <c r="AR830" s="158"/>
      <c r="AS830" s="158"/>
      <c r="AT830" s="158"/>
      <c r="AU830" s="158"/>
      <c r="AV830" s="158"/>
      <c r="AW830" s="158"/>
    </row>
    <row r="831" spans="8:49" ht="12.75">
      <c r="H831" s="158"/>
      <c r="I831" s="158"/>
      <c r="J831" s="158"/>
      <c r="K831" s="158"/>
      <c r="L831" s="158"/>
      <c r="M831" s="158"/>
      <c r="N831" s="158"/>
      <c r="O831" s="158"/>
      <c r="P831" s="158"/>
      <c r="Q831" s="158"/>
      <c r="R831" s="158"/>
      <c r="S831" s="158"/>
      <c r="T831" s="158"/>
      <c r="U831" s="158"/>
      <c r="V831" s="158"/>
      <c r="W831" s="158"/>
      <c r="X831" s="158"/>
      <c r="Y831" s="158"/>
      <c r="Z831" s="158"/>
      <c r="AA831" s="158"/>
      <c r="AB831" s="158"/>
      <c r="AC831" s="158"/>
      <c r="AD831" s="158"/>
      <c r="AE831" s="158"/>
      <c r="AF831" s="158"/>
      <c r="AG831" s="158"/>
      <c r="AH831" s="158"/>
      <c r="AI831" s="158"/>
      <c r="AJ831" s="158"/>
      <c r="AK831" s="158"/>
      <c r="AL831" s="158"/>
      <c r="AM831" s="158"/>
      <c r="AN831" s="158"/>
      <c r="AO831" s="158"/>
      <c r="AP831" s="158"/>
      <c r="AQ831" s="158"/>
      <c r="AR831" s="158"/>
      <c r="AS831" s="158"/>
      <c r="AT831" s="158"/>
      <c r="AU831" s="158"/>
      <c r="AV831" s="158"/>
      <c r="AW831" s="158"/>
    </row>
    <row r="832" spans="8:49" ht="12.75">
      <c r="H832" s="158"/>
      <c r="I832" s="158"/>
      <c r="J832" s="158"/>
      <c r="K832" s="158"/>
      <c r="L832" s="158"/>
      <c r="M832" s="158"/>
      <c r="N832" s="158"/>
      <c r="O832" s="158"/>
      <c r="P832" s="158"/>
      <c r="Q832" s="158"/>
      <c r="R832" s="158"/>
      <c r="S832" s="158"/>
      <c r="T832" s="158"/>
      <c r="U832" s="158"/>
      <c r="V832" s="158"/>
      <c r="W832" s="158"/>
      <c r="X832" s="158"/>
      <c r="Y832" s="158"/>
      <c r="Z832" s="158"/>
      <c r="AA832" s="158"/>
      <c r="AB832" s="158"/>
      <c r="AC832" s="158"/>
      <c r="AD832" s="158"/>
      <c r="AE832" s="158"/>
      <c r="AF832" s="158"/>
      <c r="AG832" s="158"/>
      <c r="AH832" s="158"/>
      <c r="AI832" s="158"/>
      <c r="AJ832" s="158"/>
      <c r="AK832" s="158"/>
      <c r="AL832" s="158"/>
      <c r="AM832" s="158"/>
      <c r="AN832" s="158"/>
      <c r="AO832" s="158"/>
      <c r="AP832" s="158"/>
      <c r="AQ832" s="158"/>
      <c r="AR832" s="158"/>
      <c r="AS832" s="158"/>
      <c r="AT832" s="158"/>
      <c r="AU832" s="158"/>
      <c r="AV832" s="158"/>
      <c r="AW832" s="158"/>
    </row>
    <row r="833" spans="8:49" ht="12.75">
      <c r="H833" s="158"/>
      <c r="I833" s="158"/>
      <c r="J833" s="158"/>
      <c r="K833" s="158"/>
      <c r="L833" s="158"/>
      <c r="M833" s="158"/>
      <c r="N833" s="158"/>
      <c r="O833" s="158"/>
      <c r="P833" s="158"/>
      <c r="Q833" s="158"/>
      <c r="R833" s="158"/>
      <c r="S833" s="158"/>
      <c r="T833" s="158"/>
      <c r="U833" s="158"/>
      <c r="V833" s="158"/>
      <c r="W833" s="158"/>
      <c r="X833" s="158"/>
      <c r="Y833" s="158"/>
      <c r="Z833" s="158"/>
      <c r="AA833" s="158"/>
      <c r="AB833" s="158"/>
      <c r="AC833" s="158"/>
      <c r="AD833" s="158"/>
      <c r="AE833" s="158"/>
      <c r="AF833" s="158"/>
      <c r="AG833" s="158"/>
      <c r="AH833" s="158"/>
      <c r="AI833" s="158"/>
      <c r="AJ833" s="158"/>
      <c r="AK833" s="158"/>
      <c r="AL833" s="158"/>
      <c r="AM833" s="158"/>
      <c r="AN833" s="158"/>
      <c r="AO833" s="158"/>
      <c r="AP833" s="158"/>
      <c r="AQ833" s="158"/>
      <c r="AR833" s="158"/>
      <c r="AS833" s="158"/>
      <c r="AT833" s="158"/>
      <c r="AU833" s="158"/>
      <c r="AV833" s="158"/>
      <c r="AW833" s="158"/>
    </row>
    <row r="834" spans="8:49" ht="12.75">
      <c r="H834" s="158"/>
      <c r="I834" s="158"/>
      <c r="J834" s="158"/>
      <c r="K834" s="158"/>
      <c r="L834" s="158"/>
      <c r="M834" s="158"/>
      <c r="N834" s="158"/>
      <c r="O834" s="158"/>
      <c r="P834" s="158"/>
      <c r="Q834" s="158"/>
      <c r="R834" s="158"/>
      <c r="S834" s="158"/>
      <c r="T834" s="158"/>
      <c r="U834" s="158"/>
      <c r="V834" s="158"/>
      <c r="W834" s="158"/>
      <c r="X834" s="158"/>
      <c r="Y834" s="158"/>
      <c r="Z834" s="158"/>
      <c r="AA834" s="158"/>
      <c r="AB834" s="158"/>
      <c r="AC834" s="158"/>
      <c r="AD834" s="158"/>
      <c r="AE834" s="158"/>
      <c r="AF834" s="158"/>
      <c r="AG834" s="158"/>
      <c r="AH834" s="158"/>
      <c r="AI834" s="158"/>
      <c r="AJ834" s="158"/>
      <c r="AK834" s="158"/>
      <c r="AL834" s="158"/>
      <c r="AM834" s="158"/>
      <c r="AN834" s="158"/>
      <c r="AO834" s="158"/>
      <c r="AP834" s="158"/>
      <c r="AQ834" s="158"/>
      <c r="AR834" s="158"/>
      <c r="AS834" s="158"/>
      <c r="AT834" s="158"/>
      <c r="AU834" s="158"/>
      <c r="AV834" s="158"/>
      <c r="AW834" s="158"/>
    </row>
    <row r="835" spans="8:49" ht="12.75">
      <c r="H835" s="158"/>
      <c r="I835" s="158"/>
      <c r="J835" s="158"/>
      <c r="K835" s="158"/>
      <c r="L835" s="158"/>
      <c r="M835" s="158"/>
      <c r="N835" s="158"/>
      <c r="O835" s="158"/>
      <c r="P835" s="158"/>
      <c r="Q835" s="158"/>
      <c r="R835" s="158"/>
      <c r="S835" s="158"/>
      <c r="T835" s="158"/>
      <c r="U835" s="158"/>
      <c r="V835" s="158"/>
      <c r="W835" s="158"/>
      <c r="X835" s="158"/>
      <c r="Y835" s="158"/>
      <c r="Z835" s="158"/>
      <c r="AA835" s="158"/>
      <c r="AB835" s="158"/>
      <c r="AC835" s="158"/>
      <c r="AD835" s="158"/>
      <c r="AE835" s="158"/>
      <c r="AF835" s="158"/>
      <c r="AG835" s="158"/>
      <c r="AH835" s="158"/>
      <c r="AI835" s="158"/>
      <c r="AJ835" s="158"/>
      <c r="AK835" s="158"/>
      <c r="AL835" s="158"/>
      <c r="AM835" s="158"/>
      <c r="AN835" s="158"/>
      <c r="AO835" s="158"/>
      <c r="AP835" s="158"/>
      <c r="AQ835" s="158"/>
      <c r="AR835" s="158"/>
      <c r="AS835" s="158"/>
      <c r="AT835" s="158"/>
      <c r="AU835" s="158"/>
      <c r="AV835" s="158"/>
      <c r="AW835" s="158"/>
    </row>
    <row r="836" spans="8:49" ht="12.75">
      <c r="H836" s="158"/>
      <c r="I836" s="158"/>
      <c r="J836" s="158"/>
      <c r="K836" s="158"/>
      <c r="L836" s="158"/>
      <c r="M836" s="158"/>
      <c r="N836" s="158"/>
      <c r="O836" s="158"/>
      <c r="P836" s="158"/>
      <c r="Q836" s="158"/>
      <c r="R836" s="158"/>
      <c r="S836" s="158"/>
      <c r="T836" s="158"/>
      <c r="U836" s="158"/>
      <c r="V836" s="158"/>
      <c r="W836" s="158"/>
      <c r="X836" s="158"/>
      <c r="Y836" s="158"/>
      <c r="Z836" s="158"/>
      <c r="AA836" s="158"/>
      <c r="AB836" s="158"/>
      <c r="AC836" s="158"/>
      <c r="AD836" s="158"/>
      <c r="AE836" s="158"/>
      <c r="AF836" s="158"/>
      <c r="AG836" s="158"/>
      <c r="AH836" s="158"/>
      <c r="AI836" s="158"/>
      <c r="AJ836" s="158"/>
      <c r="AK836" s="158"/>
      <c r="AL836" s="158"/>
      <c r="AM836" s="158"/>
      <c r="AN836" s="158"/>
      <c r="AO836" s="158"/>
      <c r="AP836" s="158"/>
      <c r="AQ836" s="158"/>
      <c r="AR836" s="158"/>
      <c r="AS836" s="158"/>
      <c r="AT836" s="158"/>
      <c r="AU836" s="158"/>
      <c r="AV836" s="158"/>
      <c r="AW836" s="158"/>
    </row>
    <row r="837" spans="8:49" ht="12.75">
      <c r="H837" s="158"/>
      <c r="I837" s="158"/>
      <c r="J837" s="158"/>
      <c r="K837" s="158"/>
      <c r="L837" s="158"/>
      <c r="M837" s="158"/>
      <c r="N837" s="158"/>
      <c r="O837" s="158"/>
      <c r="P837" s="158"/>
      <c r="Q837" s="158"/>
      <c r="R837" s="158"/>
      <c r="S837" s="158"/>
      <c r="T837" s="158"/>
      <c r="U837" s="158"/>
      <c r="V837" s="158"/>
      <c r="W837" s="158"/>
      <c r="X837" s="158"/>
      <c r="Y837" s="158"/>
      <c r="Z837" s="158"/>
      <c r="AA837" s="158"/>
      <c r="AB837" s="158"/>
      <c r="AC837" s="158"/>
      <c r="AD837" s="158"/>
      <c r="AE837" s="158"/>
      <c r="AF837" s="158"/>
      <c r="AG837" s="158"/>
      <c r="AH837" s="158"/>
      <c r="AI837" s="158"/>
      <c r="AJ837" s="158"/>
      <c r="AK837" s="158"/>
      <c r="AL837" s="158"/>
      <c r="AM837" s="158"/>
      <c r="AN837" s="158"/>
      <c r="AO837" s="158"/>
      <c r="AP837" s="158"/>
      <c r="AQ837" s="158"/>
      <c r="AR837" s="158"/>
      <c r="AS837" s="158"/>
      <c r="AT837" s="158"/>
      <c r="AU837" s="158"/>
      <c r="AV837" s="158"/>
      <c r="AW837" s="158"/>
    </row>
    <row r="838" spans="8:49" ht="12.75">
      <c r="H838" s="158"/>
      <c r="I838" s="158"/>
      <c r="J838" s="158"/>
      <c r="K838" s="158"/>
      <c r="L838" s="158"/>
      <c r="M838" s="158"/>
      <c r="N838" s="158"/>
      <c r="O838" s="158"/>
      <c r="P838" s="158"/>
      <c r="Q838" s="158"/>
      <c r="R838" s="158"/>
      <c r="S838" s="158"/>
      <c r="T838" s="158"/>
      <c r="U838" s="158"/>
      <c r="V838" s="158"/>
      <c r="W838" s="158"/>
      <c r="X838" s="158"/>
      <c r="Y838" s="158"/>
      <c r="Z838" s="158"/>
      <c r="AA838" s="158"/>
      <c r="AB838" s="158"/>
      <c r="AC838" s="158"/>
      <c r="AD838" s="158"/>
      <c r="AE838" s="158"/>
      <c r="AF838" s="158"/>
      <c r="AG838" s="158"/>
      <c r="AH838" s="158"/>
      <c r="AI838" s="158"/>
      <c r="AJ838" s="158"/>
      <c r="AK838" s="158"/>
      <c r="AL838" s="158"/>
      <c r="AM838" s="158"/>
      <c r="AN838" s="158"/>
      <c r="AO838" s="158"/>
      <c r="AP838" s="158"/>
      <c r="AQ838" s="158"/>
      <c r="AR838" s="158"/>
      <c r="AS838" s="158"/>
      <c r="AT838" s="158"/>
      <c r="AU838" s="158"/>
      <c r="AV838" s="158"/>
      <c r="AW838" s="158"/>
    </row>
    <row r="839" spans="8:49" ht="12.75">
      <c r="H839" s="158"/>
      <c r="I839" s="158"/>
      <c r="J839" s="158"/>
      <c r="K839" s="158"/>
      <c r="L839" s="158"/>
      <c r="M839" s="158"/>
      <c r="N839" s="158"/>
      <c r="O839" s="158"/>
      <c r="P839" s="158"/>
      <c r="Q839" s="158"/>
      <c r="R839" s="158"/>
      <c r="S839" s="158"/>
      <c r="T839" s="158"/>
      <c r="U839" s="158"/>
      <c r="V839" s="158"/>
      <c r="W839" s="158"/>
      <c r="X839" s="158"/>
      <c r="Y839" s="158"/>
      <c r="Z839" s="158"/>
      <c r="AA839" s="158"/>
      <c r="AB839" s="158"/>
      <c r="AC839" s="158"/>
      <c r="AD839" s="158"/>
      <c r="AE839" s="158"/>
      <c r="AF839" s="158"/>
      <c r="AG839" s="158"/>
      <c r="AH839" s="158"/>
      <c r="AI839" s="158"/>
      <c r="AJ839" s="158"/>
      <c r="AK839" s="158"/>
      <c r="AL839" s="158"/>
      <c r="AM839" s="158"/>
      <c r="AN839" s="158"/>
      <c r="AO839" s="158"/>
      <c r="AP839" s="158"/>
      <c r="AQ839" s="158"/>
      <c r="AR839" s="158"/>
      <c r="AS839" s="158"/>
      <c r="AT839" s="158"/>
      <c r="AU839" s="158"/>
      <c r="AV839" s="158"/>
      <c r="AW839" s="158"/>
    </row>
    <row r="840" spans="8:49" ht="12.75">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row>
    <row r="841" spans="8:49" ht="12.75">
      <c r="H841" s="158"/>
      <c r="I841" s="158"/>
      <c r="J841" s="158"/>
      <c r="K841" s="158"/>
      <c r="L841" s="158"/>
      <c r="M841" s="158"/>
      <c r="N841" s="158"/>
      <c r="O841" s="158"/>
      <c r="P841" s="158"/>
      <c r="Q841" s="158"/>
      <c r="R841" s="158"/>
      <c r="S841" s="158"/>
      <c r="T841" s="158"/>
      <c r="U841" s="158"/>
      <c r="V841" s="158"/>
      <c r="W841" s="158"/>
      <c r="X841" s="158"/>
      <c r="Y841" s="158"/>
      <c r="Z841" s="158"/>
      <c r="AA841" s="158"/>
      <c r="AB841" s="158"/>
      <c r="AC841" s="158"/>
      <c r="AD841" s="158"/>
      <c r="AE841" s="158"/>
      <c r="AF841" s="158"/>
      <c r="AG841" s="158"/>
      <c r="AH841" s="158"/>
      <c r="AI841" s="158"/>
      <c r="AJ841" s="158"/>
      <c r="AK841" s="158"/>
      <c r="AL841" s="158"/>
      <c r="AM841" s="158"/>
      <c r="AN841" s="158"/>
      <c r="AO841" s="158"/>
      <c r="AP841" s="158"/>
      <c r="AQ841" s="158"/>
      <c r="AR841" s="158"/>
      <c r="AS841" s="158"/>
      <c r="AT841" s="158"/>
      <c r="AU841" s="158"/>
      <c r="AV841" s="158"/>
      <c r="AW841" s="158"/>
    </row>
    <row r="842" spans="8:49" ht="12.75">
      <c r="H842" s="158"/>
      <c r="I842" s="158"/>
      <c r="J842" s="158"/>
      <c r="K842" s="158"/>
      <c r="L842" s="158"/>
      <c r="M842" s="158"/>
      <c r="N842" s="158"/>
      <c r="O842" s="158"/>
      <c r="P842" s="158"/>
      <c r="Q842" s="158"/>
      <c r="R842" s="158"/>
      <c r="S842" s="158"/>
      <c r="T842" s="158"/>
      <c r="U842" s="158"/>
      <c r="V842" s="158"/>
      <c r="W842" s="158"/>
      <c r="X842" s="158"/>
      <c r="Y842" s="158"/>
      <c r="Z842" s="158"/>
      <c r="AA842" s="158"/>
      <c r="AB842" s="158"/>
      <c r="AC842" s="158"/>
      <c r="AD842" s="158"/>
      <c r="AE842" s="158"/>
      <c r="AF842" s="158"/>
      <c r="AG842" s="158"/>
      <c r="AH842" s="158"/>
      <c r="AI842" s="158"/>
      <c r="AJ842" s="158"/>
      <c r="AK842" s="158"/>
      <c r="AL842" s="158"/>
      <c r="AM842" s="158"/>
      <c r="AN842" s="158"/>
      <c r="AO842" s="158"/>
      <c r="AP842" s="158"/>
      <c r="AQ842" s="158"/>
      <c r="AR842" s="158"/>
      <c r="AS842" s="158"/>
      <c r="AT842" s="158"/>
      <c r="AU842" s="158"/>
      <c r="AV842" s="158"/>
      <c r="AW842" s="158"/>
    </row>
    <row r="843" spans="8:49" ht="12.75">
      <c r="H843" s="158"/>
      <c r="I843" s="158"/>
      <c r="J843" s="158"/>
      <c r="K843" s="158"/>
      <c r="L843" s="158"/>
      <c r="M843" s="158"/>
      <c r="N843" s="158"/>
      <c r="O843" s="158"/>
      <c r="P843" s="158"/>
      <c r="Q843" s="158"/>
      <c r="R843" s="158"/>
      <c r="S843" s="158"/>
      <c r="T843" s="158"/>
      <c r="U843" s="158"/>
      <c r="V843" s="158"/>
      <c r="W843" s="158"/>
      <c r="X843" s="158"/>
      <c r="Y843" s="158"/>
      <c r="Z843" s="158"/>
      <c r="AA843" s="158"/>
      <c r="AB843" s="158"/>
      <c r="AC843" s="158"/>
      <c r="AD843" s="158"/>
      <c r="AE843" s="158"/>
      <c r="AF843" s="158"/>
      <c r="AG843" s="158"/>
      <c r="AH843" s="158"/>
      <c r="AI843" s="158"/>
      <c r="AJ843" s="158"/>
      <c r="AK843" s="158"/>
      <c r="AL843" s="158"/>
      <c r="AM843" s="158"/>
      <c r="AN843" s="158"/>
      <c r="AO843" s="158"/>
      <c r="AP843" s="158"/>
      <c r="AQ843" s="158"/>
      <c r="AR843" s="158"/>
      <c r="AS843" s="158"/>
      <c r="AT843" s="158"/>
      <c r="AU843" s="158"/>
      <c r="AV843" s="158"/>
      <c r="AW843" s="158"/>
    </row>
    <row r="844" spans="8:49" ht="12.75">
      <c r="H844" s="158"/>
      <c r="I844" s="158"/>
      <c r="J844" s="158"/>
      <c r="K844" s="158"/>
      <c r="L844" s="158"/>
      <c r="M844" s="158"/>
      <c r="N844" s="158"/>
      <c r="O844" s="158"/>
      <c r="P844" s="158"/>
      <c r="Q844" s="158"/>
      <c r="R844" s="158"/>
      <c r="S844" s="158"/>
      <c r="T844" s="158"/>
      <c r="U844" s="158"/>
      <c r="V844" s="158"/>
      <c r="W844" s="158"/>
      <c r="X844" s="158"/>
      <c r="Y844" s="158"/>
      <c r="Z844" s="158"/>
      <c r="AA844" s="158"/>
      <c r="AB844" s="158"/>
      <c r="AC844" s="158"/>
      <c r="AD844" s="158"/>
      <c r="AE844" s="158"/>
      <c r="AF844" s="158"/>
      <c r="AG844" s="158"/>
      <c r="AH844" s="158"/>
      <c r="AI844" s="158"/>
      <c r="AJ844" s="158"/>
      <c r="AK844" s="158"/>
      <c r="AL844" s="158"/>
      <c r="AM844" s="158"/>
      <c r="AN844" s="158"/>
      <c r="AO844" s="158"/>
      <c r="AP844" s="158"/>
      <c r="AQ844" s="158"/>
      <c r="AR844" s="158"/>
      <c r="AS844" s="158"/>
      <c r="AT844" s="158"/>
      <c r="AU844" s="158"/>
      <c r="AV844" s="158"/>
      <c r="AW844" s="158"/>
    </row>
    <row r="845" spans="8:49" ht="12.75">
      <c r="H845" s="158"/>
      <c r="I845" s="158"/>
      <c r="J845" s="158"/>
      <c r="K845" s="158"/>
      <c r="L845" s="158"/>
      <c r="M845" s="158"/>
      <c r="N845" s="158"/>
      <c r="O845" s="158"/>
      <c r="P845" s="158"/>
      <c r="Q845" s="158"/>
      <c r="R845" s="158"/>
      <c r="S845" s="158"/>
      <c r="T845" s="158"/>
      <c r="U845" s="158"/>
      <c r="V845" s="158"/>
      <c r="W845" s="158"/>
      <c r="X845" s="158"/>
      <c r="Y845" s="158"/>
      <c r="Z845" s="158"/>
      <c r="AA845" s="158"/>
      <c r="AB845" s="158"/>
      <c r="AC845" s="158"/>
      <c r="AD845" s="158"/>
      <c r="AE845" s="158"/>
      <c r="AF845" s="158"/>
      <c r="AG845" s="158"/>
      <c r="AH845" s="158"/>
      <c r="AI845" s="158"/>
      <c r="AJ845" s="158"/>
      <c r="AK845" s="158"/>
      <c r="AL845" s="158"/>
      <c r="AM845" s="158"/>
      <c r="AN845" s="158"/>
      <c r="AO845" s="158"/>
      <c r="AP845" s="158"/>
      <c r="AQ845" s="158"/>
      <c r="AR845" s="158"/>
      <c r="AS845" s="158"/>
      <c r="AT845" s="158"/>
      <c r="AU845" s="158"/>
      <c r="AV845" s="158"/>
      <c r="AW845" s="158"/>
    </row>
    <row r="846" spans="8:49" ht="12.75">
      <c r="H846" s="158"/>
      <c r="I846" s="158"/>
      <c r="J846" s="158"/>
      <c r="K846" s="158"/>
      <c r="L846" s="158"/>
      <c r="M846" s="158"/>
      <c r="N846" s="158"/>
      <c r="O846" s="158"/>
      <c r="P846" s="158"/>
      <c r="Q846" s="158"/>
      <c r="R846" s="158"/>
      <c r="S846" s="158"/>
      <c r="T846" s="158"/>
      <c r="U846" s="158"/>
      <c r="V846" s="158"/>
      <c r="W846" s="158"/>
      <c r="X846" s="158"/>
      <c r="Y846" s="158"/>
      <c r="Z846" s="158"/>
      <c r="AA846" s="158"/>
      <c r="AB846" s="158"/>
      <c r="AC846" s="158"/>
      <c r="AD846" s="158"/>
      <c r="AE846" s="158"/>
      <c r="AF846" s="158"/>
      <c r="AG846" s="158"/>
      <c r="AH846" s="158"/>
      <c r="AI846" s="158"/>
      <c r="AJ846" s="158"/>
      <c r="AK846" s="158"/>
      <c r="AL846" s="158"/>
      <c r="AM846" s="158"/>
      <c r="AN846" s="158"/>
      <c r="AO846" s="158"/>
      <c r="AP846" s="158"/>
      <c r="AQ846" s="158"/>
      <c r="AR846" s="158"/>
      <c r="AS846" s="158"/>
      <c r="AT846" s="158"/>
      <c r="AU846" s="158"/>
      <c r="AV846" s="158"/>
      <c r="AW846" s="158"/>
    </row>
    <row r="847" spans="8:49" ht="12.75">
      <c r="H847" s="158"/>
      <c r="I847" s="158"/>
      <c r="J847" s="158"/>
      <c r="K847" s="158"/>
      <c r="L847" s="158"/>
      <c r="M847" s="158"/>
      <c r="N847" s="158"/>
      <c r="O847" s="158"/>
      <c r="P847" s="158"/>
      <c r="Q847" s="158"/>
      <c r="R847" s="158"/>
      <c r="S847" s="158"/>
      <c r="T847" s="158"/>
      <c r="U847" s="158"/>
      <c r="V847" s="158"/>
      <c r="W847" s="158"/>
      <c r="X847" s="158"/>
      <c r="Y847" s="158"/>
      <c r="Z847" s="158"/>
      <c r="AA847" s="158"/>
      <c r="AB847" s="158"/>
      <c r="AC847" s="158"/>
      <c r="AD847" s="158"/>
      <c r="AE847" s="158"/>
      <c r="AF847" s="158"/>
      <c r="AG847" s="158"/>
      <c r="AH847" s="158"/>
      <c r="AI847" s="158"/>
      <c r="AJ847" s="158"/>
      <c r="AK847" s="158"/>
      <c r="AL847" s="158"/>
      <c r="AM847" s="158"/>
      <c r="AN847" s="158"/>
      <c r="AO847" s="158"/>
      <c r="AP847" s="158"/>
      <c r="AQ847" s="158"/>
      <c r="AR847" s="158"/>
      <c r="AS847" s="158"/>
      <c r="AT847" s="158"/>
      <c r="AU847" s="158"/>
      <c r="AV847" s="158"/>
      <c r="AW847" s="158"/>
    </row>
    <row r="848" spans="8:49" ht="12.75">
      <c r="H848" s="158"/>
      <c r="I848" s="158"/>
      <c r="J848" s="158"/>
      <c r="K848" s="158"/>
      <c r="L848" s="158"/>
      <c r="M848" s="158"/>
      <c r="N848" s="158"/>
      <c r="O848" s="158"/>
      <c r="P848" s="158"/>
      <c r="Q848" s="158"/>
      <c r="R848" s="158"/>
      <c r="S848" s="158"/>
      <c r="T848" s="158"/>
      <c r="U848" s="158"/>
      <c r="V848" s="158"/>
      <c r="W848" s="158"/>
      <c r="X848" s="158"/>
      <c r="Y848" s="158"/>
      <c r="Z848" s="158"/>
      <c r="AA848" s="158"/>
      <c r="AB848" s="158"/>
      <c r="AC848" s="158"/>
      <c r="AD848" s="158"/>
      <c r="AE848" s="158"/>
      <c r="AF848" s="158"/>
      <c r="AG848" s="158"/>
      <c r="AH848" s="158"/>
      <c r="AI848" s="158"/>
      <c r="AJ848" s="158"/>
      <c r="AK848" s="158"/>
      <c r="AL848" s="158"/>
      <c r="AM848" s="158"/>
      <c r="AN848" s="158"/>
      <c r="AO848" s="158"/>
      <c r="AP848" s="158"/>
      <c r="AQ848" s="158"/>
      <c r="AR848" s="158"/>
      <c r="AS848" s="158"/>
      <c r="AT848" s="158"/>
      <c r="AU848" s="158"/>
      <c r="AV848" s="158"/>
      <c r="AW848" s="158"/>
    </row>
    <row r="849" spans="8:49" ht="12.75">
      <c r="H849" s="158"/>
      <c r="I849" s="158"/>
      <c r="J849" s="158"/>
      <c r="K849" s="158"/>
      <c r="L849" s="158"/>
      <c r="M849" s="158"/>
      <c r="N849" s="158"/>
      <c r="O849" s="158"/>
      <c r="P849" s="158"/>
      <c r="Q849" s="158"/>
      <c r="R849" s="158"/>
      <c r="S849" s="158"/>
      <c r="T849" s="158"/>
      <c r="U849" s="158"/>
      <c r="V849" s="158"/>
      <c r="W849" s="158"/>
      <c r="X849" s="158"/>
      <c r="Y849" s="158"/>
      <c r="Z849" s="158"/>
      <c r="AA849" s="158"/>
      <c r="AB849" s="158"/>
      <c r="AC849" s="158"/>
      <c r="AD849" s="158"/>
      <c r="AE849" s="158"/>
      <c r="AF849" s="158"/>
      <c r="AG849" s="158"/>
      <c r="AH849" s="158"/>
      <c r="AI849" s="158"/>
      <c r="AJ849" s="158"/>
      <c r="AK849" s="158"/>
      <c r="AL849" s="158"/>
      <c r="AM849" s="158"/>
      <c r="AN849" s="158"/>
      <c r="AO849" s="158"/>
      <c r="AP849" s="158"/>
      <c r="AQ849" s="158"/>
      <c r="AR849" s="158"/>
      <c r="AS849" s="158"/>
      <c r="AT849" s="158"/>
      <c r="AU849" s="158"/>
      <c r="AV849" s="158"/>
      <c r="AW849" s="158"/>
    </row>
    <row r="850" spans="8:49" ht="12.75">
      <c r="H850" s="158"/>
      <c r="I850" s="158"/>
      <c r="J850" s="158"/>
      <c r="K850" s="158"/>
      <c r="L850" s="158"/>
      <c r="M850" s="158"/>
      <c r="N850" s="158"/>
      <c r="O850" s="158"/>
      <c r="P850" s="158"/>
      <c r="Q850" s="158"/>
      <c r="R850" s="158"/>
      <c r="S850" s="158"/>
      <c r="T850" s="158"/>
      <c r="U850" s="158"/>
      <c r="V850" s="158"/>
      <c r="W850" s="158"/>
      <c r="X850" s="158"/>
      <c r="Y850" s="158"/>
      <c r="Z850" s="158"/>
      <c r="AA850" s="158"/>
      <c r="AB850" s="158"/>
      <c r="AC850" s="158"/>
      <c r="AD850" s="158"/>
      <c r="AE850" s="158"/>
      <c r="AF850" s="158"/>
      <c r="AG850" s="158"/>
      <c r="AH850" s="158"/>
      <c r="AI850" s="158"/>
      <c r="AJ850" s="158"/>
      <c r="AK850" s="158"/>
      <c r="AL850" s="158"/>
      <c r="AM850" s="158"/>
      <c r="AN850" s="158"/>
      <c r="AO850" s="158"/>
      <c r="AP850" s="158"/>
      <c r="AQ850" s="158"/>
      <c r="AR850" s="158"/>
      <c r="AS850" s="158"/>
      <c r="AT850" s="158"/>
      <c r="AU850" s="158"/>
      <c r="AV850" s="158"/>
      <c r="AW850" s="158"/>
    </row>
    <row r="851" spans="8:49" ht="12.75">
      <c r="H851" s="158"/>
      <c r="I851" s="158"/>
      <c r="J851" s="158"/>
      <c r="K851" s="158"/>
      <c r="L851" s="158"/>
      <c r="M851" s="158"/>
      <c r="N851" s="158"/>
      <c r="O851" s="158"/>
      <c r="P851" s="158"/>
      <c r="Q851" s="158"/>
      <c r="R851" s="158"/>
      <c r="S851" s="158"/>
      <c r="T851" s="158"/>
      <c r="U851" s="158"/>
      <c r="V851" s="158"/>
      <c r="W851" s="158"/>
      <c r="X851" s="158"/>
      <c r="Y851" s="158"/>
      <c r="Z851" s="158"/>
      <c r="AA851" s="158"/>
      <c r="AB851" s="158"/>
      <c r="AC851" s="158"/>
      <c r="AD851" s="158"/>
      <c r="AE851" s="158"/>
      <c r="AF851" s="158"/>
      <c r="AG851" s="158"/>
      <c r="AH851" s="158"/>
      <c r="AI851" s="158"/>
      <c r="AJ851" s="158"/>
      <c r="AK851" s="158"/>
      <c r="AL851" s="158"/>
      <c r="AM851" s="158"/>
      <c r="AN851" s="158"/>
      <c r="AO851" s="158"/>
      <c r="AP851" s="158"/>
      <c r="AQ851" s="158"/>
      <c r="AR851" s="158"/>
      <c r="AS851" s="158"/>
      <c r="AT851" s="158"/>
      <c r="AU851" s="158"/>
      <c r="AV851" s="158"/>
      <c r="AW851" s="158"/>
    </row>
    <row r="852" spans="8:49" ht="12.75">
      <c r="H852" s="158"/>
      <c r="I852" s="158"/>
      <c r="J852" s="158"/>
      <c r="K852" s="158"/>
      <c r="L852" s="158"/>
      <c r="M852" s="158"/>
      <c r="N852" s="158"/>
      <c r="O852" s="158"/>
      <c r="P852" s="158"/>
      <c r="Q852" s="158"/>
      <c r="R852" s="158"/>
      <c r="S852" s="158"/>
      <c r="T852" s="158"/>
      <c r="U852" s="158"/>
      <c r="V852" s="158"/>
      <c r="W852" s="158"/>
      <c r="X852" s="158"/>
      <c r="Y852" s="158"/>
      <c r="Z852" s="158"/>
      <c r="AA852" s="158"/>
      <c r="AB852" s="158"/>
      <c r="AC852" s="158"/>
      <c r="AD852" s="158"/>
      <c r="AE852" s="158"/>
      <c r="AF852" s="158"/>
      <c r="AG852" s="158"/>
      <c r="AH852" s="158"/>
      <c r="AI852" s="158"/>
      <c r="AJ852" s="158"/>
      <c r="AK852" s="158"/>
      <c r="AL852" s="158"/>
      <c r="AM852" s="158"/>
      <c r="AN852" s="158"/>
      <c r="AO852" s="158"/>
      <c r="AP852" s="158"/>
      <c r="AQ852" s="158"/>
      <c r="AR852" s="158"/>
      <c r="AS852" s="158"/>
      <c r="AT852" s="158"/>
      <c r="AU852" s="158"/>
      <c r="AV852" s="158"/>
      <c r="AW852" s="158"/>
    </row>
    <row r="853" spans="8:49" ht="12.75">
      <c r="H853" s="158"/>
      <c r="I853" s="158"/>
      <c r="J853" s="158"/>
      <c r="K853" s="158"/>
      <c r="L853" s="158"/>
      <c r="M853" s="158"/>
      <c r="N853" s="158"/>
      <c r="O853" s="158"/>
      <c r="P853" s="158"/>
      <c r="Q853" s="158"/>
      <c r="R853" s="158"/>
      <c r="S853" s="158"/>
      <c r="T853" s="158"/>
      <c r="U853" s="158"/>
      <c r="V853" s="158"/>
      <c r="W853" s="158"/>
      <c r="X853" s="158"/>
      <c r="Y853" s="158"/>
      <c r="Z853" s="158"/>
      <c r="AA853" s="158"/>
      <c r="AB853" s="158"/>
      <c r="AC853" s="158"/>
      <c r="AD853" s="158"/>
      <c r="AE853" s="158"/>
      <c r="AF853" s="158"/>
      <c r="AG853" s="158"/>
      <c r="AH853" s="158"/>
      <c r="AI853" s="158"/>
      <c r="AJ853" s="158"/>
      <c r="AK853" s="158"/>
      <c r="AL853" s="158"/>
      <c r="AM853" s="158"/>
      <c r="AN853" s="158"/>
      <c r="AO853" s="158"/>
      <c r="AP853" s="158"/>
      <c r="AQ853" s="158"/>
      <c r="AR853" s="158"/>
      <c r="AS853" s="158"/>
      <c r="AT853" s="158"/>
      <c r="AU853" s="158"/>
      <c r="AV853" s="158"/>
      <c r="AW853" s="158"/>
    </row>
    <row r="854" spans="8:49" ht="12.75">
      <c r="H854" s="158"/>
      <c r="I854" s="158"/>
      <c r="J854" s="158"/>
      <c r="K854" s="158"/>
      <c r="L854" s="158"/>
      <c r="M854" s="158"/>
      <c r="N854" s="158"/>
      <c r="O854" s="158"/>
      <c r="P854" s="158"/>
      <c r="Q854" s="158"/>
      <c r="R854" s="158"/>
      <c r="S854" s="158"/>
      <c r="T854" s="158"/>
      <c r="U854" s="158"/>
      <c r="V854" s="158"/>
      <c r="W854" s="158"/>
      <c r="X854" s="158"/>
      <c r="Y854" s="158"/>
      <c r="Z854" s="158"/>
      <c r="AA854" s="158"/>
      <c r="AB854" s="158"/>
      <c r="AC854" s="158"/>
      <c r="AD854" s="158"/>
      <c r="AE854" s="158"/>
      <c r="AF854" s="158"/>
      <c r="AG854" s="158"/>
      <c r="AH854" s="158"/>
      <c r="AI854" s="158"/>
      <c r="AJ854" s="158"/>
      <c r="AK854" s="158"/>
      <c r="AL854" s="158"/>
      <c r="AM854" s="158"/>
      <c r="AN854" s="158"/>
      <c r="AO854" s="158"/>
      <c r="AP854" s="158"/>
      <c r="AQ854" s="158"/>
      <c r="AR854" s="158"/>
      <c r="AS854" s="158"/>
      <c r="AT854" s="158"/>
      <c r="AU854" s="158"/>
      <c r="AV854" s="158"/>
      <c r="AW854" s="158"/>
    </row>
    <row r="855" spans="8:49" ht="12.75">
      <c r="H855" s="158"/>
      <c r="I855" s="158"/>
      <c r="J855" s="158"/>
      <c r="K855" s="158"/>
      <c r="L855" s="158"/>
      <c r="M855" s="158"/>
      <c r="N855" s="158"/>
      <c r="O855" s="158"/>
      <c r="P855" s="158"/>
      <c r="Q855" s="158"/>
      <c r="R855" s="158"/>
      <c r="S855" s="158"/>
      <c r="T855" s="158"/>
      <c r="U855" s="158"/>
      <c r="V855" s="158"/>
      <c r="W855" s="158"/>
      <c r="X855" s="158"/>
      <c r="Y855" s="158"/>
      <c r="Z855" s="158"/>
      <c r="AA855" s="158"/>
      <c r="AB855" s="158"/>
      <c r="AC855" s="158"/>
      <c r="AD855" s="158"/>
      <c r="AE855" s="158"/>
      <c r="AF855" s="158"/>
      <c r="AG855" s="158"/>
      <c r="AH855" s="158"/>
      <c r="AI855" s="158"/>
      <c r="AJ855" s="158"/>
      <c r="AK855" s="158"/>
      <c r="AL855" s="158"/>
      <c r="AM855" s="158"/>
      <c r="AN855" s="158"/>
      <c r="AO855" s="158"/>
      <c r="AP855" s="158"/>
      <c r="AQ855" s="158"/>
      <c r="AR855" s="158"/>
      <c r="AS855" s="158"/>
      <c r="AT855" s="158"/>
      <c r="AU855" s="158"/>
      <c r="AV855" s="158"/>
      <c r="AW855" s="158"/>
    </row>
    <row r="856" spans="8:49" ht="12.75">
      <c r="H856" s="158"/>
      <c r="I856" s="158"/>
      <c r="J856" s="158"/>
      <c r="K856" s="158"/>
      <c r="L856" s="158"/>
      <c r="M856" s="158"/>
      <c r="N856" s="158"/>
      <c r="O856" s="158"/>
      <c r="P856" s="158"/>
      <c r="Q856" s="158"/>
      <c r="R856" s="158"/>
      <c r="S856" s="158"/>
      <c r="T856" s="158"/>
      <c r="U856" s="158"/>
      <c r="V856" s="158"/>
      <c r="W856" s="158"/>
      <c r="X856" s="158"/>
      <c r="Y856" s="158"/>
      <c r="Z856" s="158"/>
      <c r="AA856" s="158"/>
      <c r="AB856" s="158"/>
      <c r="AC856" s="158"/>
      <c r="AD856" s="158"/>
      <c r="AE856" s="158"/>
      <c r="AF856" s="158"/>
      <c r="AG856" s="158"/>
      <c r="AH856" s="158"/>
      <c r="AI856" s="158"/>
      <c r="AJ856" s="158"/>
      <c r="AK856" s="158"/>
      <c r="AL856" s="158"/>
      <c r="AM856" s="158"/>
      <c r="AN856" s="158"/>
      <c r="AO856" s="158"/>
      <c r="AP856" s="158"/>
      <c r="AQ856" s="158"/>
      <c r="AR856" s="158"/>
      <c r="AS856" s="158"/>
      <c r="AT856" s="158"/>
      <c r="AU856" s="158"/>
      <c r="AV856" s="158"/>
      <c r="AW856" s="158"/>
    </row>
    <row r="857" spans="8:49" ht="12.75">
      <c r="H857" s="158"/>
      <c r="I857" s="158"/>
      <c r="J857" s="158"/>
      <c r="K857" s="158"/>
      <c r="L857" s="158"/>
      <c r="M857" s="158"/>
      <c r="N857" s="158"/>
      <c r="O857" s="158"/>
      <c r="P857" s="158"/>
      <c r="Q857" s="158"/>
      <c r="R857" s="158"/>
      <c r="S857" s="158"/>
      <c r="T857" s="158"/>
      <c r="U857" s="158"/>
      <c r="V857" s="158"/>
      <c r="W857" s="158"/>
      <c r="X857" s="158"/>
      <c r="Y857" s="158"/>
      <c r="Z857" s="158"/>
      <c r="AA857" s="158"/>
      <c r="AB857" s="158"/>
      <c r="AC857" s="158"/>
      <c r="AD857" s="158"/>
      <c r="AE857" s="158"/>
      <c r="AF857" s="158"/>
      <c r="AG857" s="158"/>
      <c r="AH857" s="158"/>
      <c r="AI857" s="158"/>
      <c r="AJ857" s="158"/>
      <c r="AK857" s="158"/>
      <c r="AL857" s="158"/>
      <c r="AM857" s="158"/>
      <c r="AN857" s="158"/>
      <c r="AO857" s="158"/>
      <c r="AP857" s="158"/>
      <c r="AQ857" s="158"/>
      <c r="AR857" s="158"/>
      <c r="AS857" s="158"/>
      <c r="AT857" s="158"/>
      <c r="AU857" s="158"/>
      <c r="AV857" s="158"/>
      <c r="AW857" s="158"/>
    </row>
    <row r="858" spans="8:49" ht="12.75">
      <c r="H858" s="158"/>
      <c r="I858" s="158"/>
      <c r="J858" s="158"/>
      <c r="K858" s="158"/>
      <c r="L858" s="158"/>
      <c r="M858" s="158"/>
      <c r="N858" s="158"/>
      <c r="O858" s="158"/>
      <c r="P858" s="158"/>
      <c r="Q858" s="158"/>
      <c r="R858" s="158"/>
      <c r="S858" s="158"/>
      <c r="T858" s="158"/>
      <c r="U858" s="158"/>
      <c r="V858" s="158"/>
      <c r="W858" s="158"/>
      <c r="X858" s="158"/>
      <c r="Y858" s="158"/>
      <c r="Z858" s="158"/>
      <c r="AA858" s="158"/>
      <c r="AB858" s="158"/>
      <c r="AC858" s="158"/>
      <c r="AD858" s="158"/>
      <c r="AE858" s="158"/>
      <c r="AF858" s="158"/>
      <c r="AG858" s="158"/>
      <c r="AH858" s="158"/>
      <c r="AI858" s="158"/>
      <c r="AJ858" s="158"/>
      <c r="AK858" s="158"/>
      <c r="AL858" s="158"/>
      <c r="AM858" s="158"/>
      <c r="AN858" s="158"/>
      <c r="AO858" s="158"/>
      <c r="AP858" s="158"/>
      <c r="AQ858" s="158"/>
      <c r="AR858" s="158"/>
      <c r="AS858" s="158"/>
      <c r="AT858" s="158"/>
      <c r="AU858" s="158"/>
      <c r="AV858" s="158"/>
      <c r="AW858" s="158"/>
    </row>
    <row r="859" spans="8:49" ht="12.75">
      <c r="H859" s="158"/>
      <c r="I859" s="158"/>
      <c r="J859" s="158"/>
      <c r="K859" s="158"/>
      <c r="L859" s="158"/>
      <c r="M859" s="158"/>
      <c r="N859" s="158"/>
      <c r="O859" s="158"/>
      <c r="P859" s="158"/>
      <c r="Q859" s="158"/>
      <c r="R859" s="158"/>
      <c r="S859" s="158"/>
      <c r="T859" s="158"/>
      <c r="U859" s="158"/>
      <c r="V859" s="158"/>
      <c r="W859" s="158"/>
      <c r="X859" s="158"/>
      <c r="Y859" s="158"/>
      <c r="Z859" s="158"/>
      <c r="AA859" s="158"/>
      <c r="AB859" s="158"/>
      <c r="AC859" s="158"/>
      <c r="AD859" s="158"/>
      <c r="AE859" s="158"/>
      <c r="AF859" s="158"/>
      <c r="AG859" s="158"/>
      <c r="AH859" s="158"/>
      <c r="AI859" s="158"/>
      <c r="AJ859" s="158"/>
      <c r="AK859" s="158"/>
      <c r="AL859" s="158"/>
      <c r="AM859" s="158"/>
      <c r="AN859" s="158"/>
      <c r="AO859" s="158"/>
      <c r="AP859" s="158"/>
      <c r="AQ859" s="158"/>
      <c r="AR859" s="158"/>
      <c r="AS859" s="158"/>
      <c r="AT859" s="158"/>
      <c r="AU859" s="158"/>
      <c r="AV859" s="158"/>
      <c r="AW859" s="158"/>
    </row>
    <row r="860" spans="8:49" ht="12.75">
      <c r="H860" s="158"/>
      <c r="I860" s="158"/>
      <c r="J860" s="158"/>
      <c r="K860" s="158"/>
      <c r="L860" s="158"/>
      <c r="M860" s="158"/>
      <c r="N860" s="158"/>
      <c r="O860" s="158"/>
      <c r="P860" s="158"/>
      <c r="Q860" s="158"/>
      <c r="R860" s="158"/>
      <c r="S860" s="158"/>
      <c r="T860" s="158"/>
      <c r="U860" s="158"/>
      <c r="V860" s="158"/>
      <c r="W860" s="158"/>
      <c r="X860" s="158"/>
      <c r="Y860" s="158"/>
      <c r="Z860" s="158"/>
      <c r="AA860" s="158"/>
      <c r="AB860" s="158"/>
      <c r="AC860" s="158"/>
      <c r="AD860" s="158"/>
      <c r="AE860" s="158"/>
      <c r="AF860" s="158"/>
      <c r="AG860" s="158"/>
      <c r="AH860" s="158"/>
      <c r="AI860" s="158"/>
      <c r="AJ860" s="158"/>
      <c r="AK860" s="158"/>
      <c r="AL860" s="158"/>
      <c r="AM860" s="158"/>
      <c r="AN860" s="158"/>
      <c r="AO860" s="158"/>
      <c r="AP860" s="158"/>
      <c r="AQ860" s="158"/>
      <c r="AR860" s="158"/>
      <c r="AS860" s="158"/>
      <c r="AT860" s="158"/>
      <c r="AU860" s="158"/>
      <c r="AV860" s="158"/>
      <c r="AW860" s="158"/>
    </row>
    <row r="861" spans="8:49" ht="12.75">
      <c r="H861" s="158"/>
      <c r="I861" s="158"/>
      <c r="J861" s="158"/>
      <c r="K861" s="158"/>
      <c r="L861" s="158"/>
      <c r="M861" s="158"/>
      <c r="N861" s="158"/>
      <c r="O861" s="158"/>
      <c r="P861" s="158"/>
      <c r="Q861" s="158"/>
      <c r="R861" s="158"/>
      <c r="S861" s="158"/>
      <c r="T861" s="158"/>
      <c r="U861" s="158"/>
      <c r="V861" s="158"/>
      <c r="W861" s="158"/>
      <c r="X861" s="158"/>
      <c r="Y861" s="158"/>
      <c r="Z861" s="158"/>
      <c r="AA861" s="158"/>
      <c r="AB861" s="158"/>
      <c r="AC861" s="158"/>
      <c r="AD861" s="158"/>
      <c r="AE861" s="158"/>
      <c r="AF861" s="158"/>
      <c r="AG861" s="158"/>
      <c r="AH861" s="158"/>
      <c r="AI861" s="158"/>
      <c r="AJ861" s="158"/>
      <c r="AK861" s="158"/>
      <c r="AL861" s="158"/>
      <c r="AM861" s="158"/>
      <c r="AN861" s="158"/>
      <c r="AO861" s="158"/>
      <c r="AP861" s="158"/>
      <c r="AQ861" s="158"/>
      <c r="AR861" s="158"/>
      <c r="AS861" s="158"/>
      <c r="AT861" s="158"/>
      <c r="AU861" s="158"/>
      <c r="AV861" s="158"/>
      <c r="AW861" s="158"/>
    </row>
    <row r="862" spans="8:49" ht="12.75">
      <c r="H862" s="158"/>
      <c r="I862" s="158"/>
      <c r="J862" s="158"/>
      <c r="K862" s="158"/>
      <c r="L862" s="158"/>
      <c r="M862" s="158"/>
      <c r="N862" s="158"/>
      <c r="O862" s="158"/>
      <c r="P862" s="158"/>
      <c r="Q862" s="158"/>
      <c r="R862" s="158"/>
      <c r="S862" s="158"/>
      <c r="T862" s="158"/>
      <c r="U862" s="158"/>
      <c r="V862" s="158"/>
      <c r="W862" s="158"/>
      <c r="X862" s="158"/>
      <c r="Y862" s="158"/>
      <c r="Z862" s="158"/>
      <c r="AA862" s="158"/>
      <c r="AB862" s="158"/>
      <c r="AC862" s="158"/>
      <c r="AD862" s="158"/>
      <c r="AE862" s="158"/>
      <c r="AF862" s="158"/>
      <c r="AG862" s="158"/>
      <c r="AH862" s="158"/>
      <c r="AI862" s="158"/>
      <c r="AJ862" s="158"/>
      <c r="AK862" s="158"/>
      <c r="AL862" s="158"/>
      <c r="AM862" s="158"/>
      <c r="AN862" s="158"/>
      <c r="AO862" s="158"/>
      <c r="AP862" s="158"/>
      <c r="AQ862" s="158"/>
      <c r="AR862" s="158"/>
      <c r="AS862" s="158"/>
      <c r="AT862" s="158"/>
      <c r="AU862" s="158"/>
      <c r="AV862" s="158"/>
      <c r="AW862" s="158"/>
    </row>
    <row r="863" spans="8:49" ht="12.75">
      <c r="H863" s="158"/>
      <c r="I863" s="158"/>
      <c r="J863" s="158"/>
      <c r="K863" s="158"/>
      <c r="L863" s="158"/>
      <c r="M863" s="158"/>
      <c r="N863" s="158"/>
      <c r="O863" s="158"/>
      <c r="P863" s="158"/>
      <c r="Q863" s="158"/>
      <c r="R863" s="158"/>
      <c r="S863" s="158"/>
      <c r="T863" s="158"/>
      <c r="U863" s="158"/>
      <c r="V863" s="158"/>
      <c r="W863" s="158"/>
      <c r="X863" s="158"/>
      <c r="Y863" s="158"/>
      <c r="Z863" s="158"/>
      <c r="AA863" s="158"/>
      <c r="AB863" s="158"/>
      <c r="AC863" s="158"/>
      <c r="AD863" s="158"/>
      <c r="AE863" s="158"/>
      <c r="AF863" s="158"/>
      <c r="AG863" s="158"/>
      <c r="AH863" s="158"/>
      <c r="AI863" s="158"/>
      <c r="AJ863" s="158"/>
      <c r="AK863" s="158"/>
      <c r="AL863" s="158"/>
      <c r="AM863" s="158"/>
      <c r="AN863" s="158"/>
      <c r="AO863" s="158"/>
      <c r="AP863" s="158"/>
      <c r="AQ863" s="158"/>
      <c r="AR863" s="158"/>
      <c r="AS863" s="158"/>
      <c r="AT863" s="158"/>
      <c r="AU863" s="158"/>
      <c r="AV863" s="158"/>
      <c r="AW863" s="158"/>
    </row>
    <row r="864" spans="8:49" ht="12.75">
      <c r="H864" s="158"/>
      <c r="I864" s="158"/>
      <c r="J864" s="158"/>
      <c r="K864" s="158"/>
      <c r="L864" s="158"/>
      <c r="M864" s="158"/>
      <c r="N864" s="158"/>
      <c r="O864" s="158"/>
      <c r="P864" s="158"/>
      <c r="Q864" s="158"/>
      <c r="R864" s="158"/>
      <c r="S864" s="158"/>
      <c r="T864" s="158"/>
      <c r="U864" s="158"/>
      <c r="V864" s="158"/>
      <c r="W864" s="158"/>
      <c r="X864" s="158"/>
      <c r="Y864" s="158"/>
      <c r="Z864" s="158"/>
      <c r="AA864" s="158"/>
      <c r="AB864" s="158"/>
      <c r="AC864" s="158"/>
      <c r="AD864" s="158"/>
      <c r="AE864" s="158"/>
      <c r="AF864" s="158"/>
      <c r="AG864" s="158"/>
      <c r="AH864" s="158"/>
      <c r="AI864" s="158"/>
      <c r="AJ864" s="158"/>
      <c r="AK864" s="158"/>
      <c r="AL864" s="158"/>
      <c r="AM864" s="158"/>
      <c r="AN864" s="158"/>
      <c r="AO864" s="158"/>
      <c r="AP864" s="158"/>
      <c r="AQ864" s="158"/>
      <c r="AR864" s="158"/>
      <c r="AS864" s="158"/>
      <c r="AT864" s="158"/>
      <c r="AU864" s="158"/>
      <c r="AV864" s="158"/>
      <c r="AW864" s="158"/>
    </row>
    <row r="865" spans="8:49" ht="12.75">
      <c r="H865" s="158"/>
      <c r="I865" s="158"/>
      <c r="J865" s="158"/>
      <c r="K865" s="158"/>
      <c r="L865" s="158"/>
      <c r="M865" s="158"/>
      <c r="N865" s="158"/>
      <c r="O865" s="158"/>
      <c r="P865" s="158"/>
      <c r="Q865" s="158"/>
      <c r="R865" s="158"/>
      <c r="S865" s="158"/>
      <c r="T865" s="158"/>
      <c r="U865" s="158"/>
      <c r="V865" s="158"/>
      <c r="W865" s="158"/>
      <c r="X865" s="158"/>
      <c r="Y865" s="158"/>
      <c r="Z865" s="158"/>
      <c r="AA865" s="158"/>
      <c r="AB865" s="158"/>
      <c r="AC865" s="158"/>
      <c r="AD865" s="158"/>
      <c r="AE865" s="158"/>
      <c r="AF865" s="158"/>
      <c r="AG865" s="158"/>
      <c r="AH865" s="158"/>
      <c r="AI865" s="158"/>
      <c r="AJ865" s="158"/>
      <c r="AK865" s="158"/>
      <c r="AL865" s="158"/>
      <c r="AM865" s="158"/>
      <c r="AN865" s="158"/>
      <c r="AO865" s="158"/>
      <c r="AP865" s="158"/>
      <c r="AQ865" s="158"/>
      <c r="AR865" s="158"/>
      <c r="AS865" s="158"/>
      <c r="AT865" s="158"/>
      <c r="AU865" s="158"/>
      <c r="AV865" s="158"/>
      <c r="AW865" s="158"/>
    </row>
    <row r="866" spans="8:49" ht="12.75">
      <c r="H866" s="158"/>
      <c r="I866" s="158"/>
      <c r="J866" s="158"/>
      <c r="K866" s="158"/>
      <c r="L866" s="158"/>
      <c r="M866" s="158"/>
      <c r="N866" s="158"/>
      <c r="O866" s="158"/>
      <c r="P866" s="158"/>
      <c r="Q866" s="158"/>
      <c r="R866" s="158"/>
      <c r="S866" s="158"/>
      <c r="T866" s="158"/>
      <c r="U866" s="158"/>
      <c r="V866" s="158"/>
      <c r="W866" s="158"/>
      <c r="X866" s="158"/>
      <c r="Y866" s="158"/>
      <c r="Z866" s="158"/>
      <c r="AA866" s="158"/>
      <c r="AB866" s="158"/>
      <c r="AC866" s="158"/>
      <c r="AD866" s="158"/>
      <c r="AE866" s="158"/>
      <c r="AF866" s="158"/>
      <c r="AG866" s="158"/>
      <c r="AH866" s="158"/>
      <c r="AI866" s="158"/>
      <c r="AJ866" s="158"/>
      <c r="AK866" s="158"/>
      <c r="AL866" s="158"/>
      <c r="AM866" s="158"/>
      <c r="AN866" s="158"/>
      <c r="AO866" s="158"/>
      <c r="AP866" s="158"/>
      <c r="AQ866" s="158"/>
      <c r="AR866" s="158"/>
      <c r="AS866" s="158"/>
      <c r="AT866" s="158"/>
      <c r="AU866" s="158"/>
      <c r="AV866" s="158"/>
      <c r="AW866" s="158"/>
    </row>
    <row r="867" spans="8:49" ht="12.75">
      <c r="H867" s="158"/>
      <c r="I867" s="158"/>
      <c r="J867" s="158"/>
      <c r="K867" s="158"/>
      <c r="L867" s="158"/>
      <c r="M867" s="158"/>
      <c r="N867" s="158"/>
      <c r="O867" s="158"/>
      <c r="P867" s="158"/>
      <c r="Q867" s="158"/>
      <c r="R867" s="158"/>
      <c r="S867" s="158"/>
      <c r="T867" s="158"/>
      <c r="U867" s="158"/>
      <c r="V867" s="158"/>
      <c r="W867" s="158"/>
      <c r="X867" s="158"/>
      <c r="Y867" s="158"/>
      <c r="Z867" s="158"/>
      <c r="AA867" s="158"/>
      <c r="AB867" s="158"/>
      <c r="AC867" s="158"/>
      <c r="AD867" s="158"/>
      <c r="AE867" s="158"/>
      <c r="AF867" s="158"/>
      <c r="AG867" s="158"/>
      <c r="AH867" s="158"/>
      <c r="AI867" s="158"/>
      <c r="AJ867" s="158"/>
      <c r="AK867" s="158"/>
      <c r="AL867" s="158"/>
      <c r="AM867" s="158"/>
      <c r="AN867" s="158"/>
      <c r="AO867" s="158"/>
      <c r="AP867" s="158"/>
      <c r="AQ867" s="158"/>
      <c r="AR867" s="158"/>
      <c r="AS867" s="158"/>
      <c r="AT867" s="158"/>
      <c r="AU867" s="158"/>
      <c r="AV867" s="158"/>
      <c r="AW867" s="158"/>
    </row>
    <row r="868" spans="8:49" ht="12.75">
      <c r="H868" s="158"/>
      <c r="I868" s="158"/>
      <c r="J868" s="158"/>
      <c r="K868" s="158"/>
      <c r="L868" s="158"/>
      <c r="M868" s="158"/>
      <c r="N868" s="158"/>
      <c r="O868" s="158"/>
      <c r="P868" s="158"/>
      <c r="Q868" s="158"/>
      <c r="R868" s="158"/>
      <c r="S868" s="158"/>
      <c r="T868" s="158"/>
      <c r="U868" s="158"/>
      <c r="V868" s="158"/>
      <c r="W868" s="158"/>
      <c r="X868" s="158"/>
      <c r="Y868" s="158"/>
      <c r="Z868" s="158"/>
      <c r="AA868" s="158"/>
      <c r="AB868" s="158"/>
      <c r="AC868" s="158"/>
      <c r="AD868" s="158"/>
      <c r="AE868" s="158"/>
      <c r="AF868" s="158"/>
      <c r="AG868" s="158"/>
      <c r="AH868" s="158"/>
      <c r="AI868" s="158"/>
      <c r="AJ868" s="158"/>
      <c r="AK868" s="158"/>
      <c r="AL868" s="158"/>
      <c r="AM868" s="158"/>
      <c r="AN868" s="158"/>
      <c r="AO868" s="158"/>
      <c r="AP868" s="158"/>
      <c r="AQ868" s="158"/>
      <c r="AR868" s="158"/>
      <c r="AS868" s="158"/>
      <c r="AT868" s="158"/>
      <c r="AU868" s="158"/>
      <c r="AV868" s="158"/>
      <c r="AW868" s="158"/>
    </row>
    <row r="869" spans="8:49" ht="12.75">
      <c r="H869" s="158"/>
      <c r="I869" s="158"/>
      <c r="J869" s="158"/>
      <c r="K869" s="158"/>
      <c r="L869" s="158"/>
      <c r="M869" s="158"/>
      <c r="N869" s="158"/>
      <c r="O869" s="158"/>
      <c r="P869" s="158"/>
      <c r="Q869" s="158"/>
      <c r="R869" s="158"/>
      <c r="S869" s="158"/>
      <c r="T869" s="158"/>
      <c r="U869" s="158"/>
      <c r="V869" s="158"/>
      <c r="W869" s="158"/>
      <c r="X869" s="158"/>
      <c r="Y869" s="158"/>
      <c r="Z869" s="158"/>
      <c r="AA869" s="158"/>
      <c r="AB869" s="158"/>
      <c r="AC869" s="158"/>
      <c r="AD869" s="158"/>
      <c r="AE869" s="158"/>
      <c r="AF869" s="158"/>
      <c r="AG869" s="158"/>
      <c r="AH869" s="158"/>
      <c r="AI869" s="158"/>
      <c r="AJ869" s="158"/>
      <c r="AK869" s="158"/>
      <c r="AL869" s="158"/>
      <c r="AM869" s="158"/>
      <c r="AN869" s="158"/>
      <c r="AO869" s="158"/>
      <c r="AP869" s="158"/>
      <c r="AQ869" s="158"/>
      <c r="AR869" s="158"/>
      <c r="AS869" s="158"/>
      <c r="AT869" s="158"/>
      <c r="AU869" s="158"/>
      <c r="AV869" s="158"/>
      <c r="AW869" s="158"/>
    </row>
    <row r="870" spans="8:49" ht="12.75">
      <c r="H870" s="158"/>
      <c r="I870" s="158"/>
      <c r="J870" s="158"/>
      <c r="K870" s="158"/>
      <c r="L870" s="158"/>
      <c r="M870" s="158"/>
      <c r="N870" s="158"/>
      <c r="O870" s="158"/>
      <c r="P870" s="158"/>
      <c r="Q870" s="158"/>
      <c r="R870" s="158"/>
      <c r="S870" s="158"/>
      <c r="T870" s="158"/>
      <c r="U870" s="158"/>
      <c r="V870" s="158"/>
      <c r="W870" s="158"/>
      <c r="X870" s="158"/>
      <c r="Y870" s="158"/>
      <c r="Z870" s="158"/>
      <c r="AA870" s="158"/>
      <c r="AB870" s="158"/>
      <c r="AC870" s="158"/>
      <c r="AD870" s="158"/>
      <c r="AE870" s="158"/>
      <c r="AF870" s="158"/>
      <c r="AG870" s="158"/>
      <c r="AH870" s="158"/>
      <c r="AI870" s="158"/>
      <c r="AJ870" s="158"/>
      <c r="AK870" s="158"/>
      <c r="AL870" s="158"/>
      <c r="AM870" s="158"/>
      <c r="AN870" s="158"/>
      <c r="AO870" s="158"/>
      <c r="AP870" s="158"/>
      <c r="AQ870" s="158"/>
      <c r="AR870" s="158"/>
      <c r="AS870" s="158"/>
      <c r="AT870" s="158"/>
      <c r="AU870" s="158"/>
      <c r="AV870" s="158"/>
      <c r="AW870" s="158"/>
    </row>
    <row r="871" spans="8:49" ht="12.75">
      <c r="H871" s="158"/>
      <c r="I871" s="158"/>
      <c r="J871" s="158"/>
      <c r="K871" s="158"/>
      <c r="L871" s="158"/>
      <c r="M871" s="158"/>
      <c r="N871" s="158"/>
      <c r="O871" s="158"/>
      <c r="P871" s="158"/>
      <c r="Q871" s="158"/>
      <c r="R871" s="158"/>
      <c r="S871" s="158"/>
      <c r="T871" s="158"/>
      <c r="U871" s="158"/>
      <c r="V871" s="158"/>
      <c r="W871" s="158"/>
      <c r="X871" s="158"/>
      <c r="Y871" s="158"/>
      <c r="Z871" s="158"/>
      <c r="AA871" s="158"/>
      <c r="AB871" s="158"/>
      <c r="AC871" s="158"/>
      <c r="AD871" s="158"/>
      <c r="AE871" s="158"/>
      <c r="AF871" s="158"/>
      <c r="AG871" s="158"/>
      <c r="AH871" s="158"/>
      <c r="AI871" s="158"/>
      <c r="AJ871" s="158"/>
      <c r="AK871" s="158"/>
      <c r="AL871" s="158"/>
      <c r="AM871" s="158"/>
      <c r="AN871" s="158"/>
      <c r="AO871" s="158"/>
      <c r="AP871" s="158"/>
      <c r="AQ871" s="158"/>
      <c r="AR871" s="158"/>
      <c r="AS871" s="158"/>
      <c r="AT871" s="158"/>
      <c r="AU871" s="158"/>
      <c r="AV871" s="158"/>
      <c r="AW871" s="158"/>
    </row>
    <row r="872" spans="8:49" ht="12.75">
      <c r="H872" s="158"/>
      <c r="I872" s="158"/>
      <c r="J872" s="158"/>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8"/>
      <c r="AG872" s="158"/>
      <c r="AH872" s="158"/>
      <c r="AI872" s="158"/>
      <c r="AJ872" s="158"/>
      <c r="AK872" s="158"/>
      <c r="AL872" s="158"/>
      <c r="AM872" s="158"/>
      <c r="AN872" s="158"/>
      <c r="AO872" s="158"/>
      <c r="AP872" s="158"/>
      <c r="AQ872" s="158"/>
      <c r="AR872" s="158"/>
      <c r="AS872" s="158"/>
      <c r="AT872" s="158"/>
      <c r="AU872" s="158"/>
      <c r="AV872" s="158"/>
      <c r="AW872" s="158"/>
    </row>
    <row r="873" spans="8:49" ht="12.75">
      <c r="H873" s="158"/>
      <c r="I873" s="158"/>
      <c r="J873" s="158"/>
      <c r="K873" s="158"/>
      <c r="L873" s="158"/>
      <c r="M873" s="158"/>
      <c r="N873" s="158"/>
      <c r="O873" s="158"/>
      <c r="P873" s="158"/>
      <c r="Q873" s="158"/>
      <c r="R873" s="158"/>
      <c r="S873" s="158"/>
      <c r="T873" s="158"/>
      <c r="U873" s="158"/>
      <c r="V873" s="158"/>
      <c r="W873" s="158"/>
      <c r="X873" s="158"/>
      <c r="Y873" s="158"/>
      <c r="Z873" s="158"/>
      <c r="AA873" s="158"/>
      <c r="AB873" s="158"/>
      <c r="AC873" s="158"/>
      <c r="AD873" s="158"/>
      <c r="AE873" s="158"/>
      <c r="AF873" s="158"/>
      <c r="AG873" s="158"/>
      <c r="AH873" s="158"/>
      <c r="AI873" s="158"/>
      <c r="AJ873" s="158"/>
      <c r="AK873" s="158"/>
      <c r="AL873" s="158"/>
      <c r="AM873" s="158"/>
      <c r="AN873" s="158"/>
      <c r="AO873" s="158"/>
      <c r="AP873" s="158"/>
      <c r="AQ873" s="158"/>
      <c r="AR873" s="158"/>
      <c r="AS873" s="158"/>
      <c r="AT873" s="158"/>
      <c r="AU873" s="158"/>
      <c r="AV873" s="158"/>
      <c r="AW873" s="158"/>
    </row>
    <row r="874" spans="8:49" ht="12.75">
      <c r="H874" s="158"/>
      <c r="I874" s="158"/>
      <c r="J874" s="158"/>
      <c r="K874" s="158"/>
      <c r="L874" s="158"/>
      <c r="M874" s="158"/>
      <c r="N874" s="158"/>
      <c r="O874" s="158"/>
      <c r="P874" s="158"/>
      <c r="Q874" s="158"/>
      <c r="R874" s="158"/>
      <c r="S874" s="158"/>
      <c r="T874" s="158"/>
      <c r="U874" s="158"/>
      <c r="V874" s="158"/>
      <c r="W874" s="158"/>
      <c r="X874" s="158"/>
      <c r="Y874" s="158"/>
      <c r="Z874" s="158"/>
      <c r="AA874" s="158"/>
      <c r="AB874" s="158"/>
      <c r="AC874" s="158"/>
      <c r="AD874" s="158"/>
      <c r="AE874" s="158"/>
      <c r="AF874" s="158"/>
      <c r="AG874" s="158"/>
      <c r="AH874" s="158"/>
      <c r="AI874" s="158"/>
      <c r="AJ874" s="158"/>
      <c r="AK874" s="158"/>
      <c r="AL874" s="158"/>
      <c r="AM874" s="158"/>
      <c r="AN874" s="158"/>
      <c r="AO874" s="158"/>
      <c r="AP874" s="158"/>
      <c r="AQ874" s="158"/>
      <c r="AR874" s="158"/>
      <c r="AS874" s="158"/>
      <c r="AT874" s="158"/>
      <c r="AU874" s="158"/>
      <c r="AV874" s="158"/>
      <c r="AW874" s="158"/>
    </row>
    <row r="875" spans="8:49" ht="12.75">
      <c r="H875" s="158"/>
      <c r="I875" s="158"/>
      <c r="J875" s="158"/>
      <c r="K875" s="158"/>
      <c r="L875" s="158"/>
      <c r="M875" s="158"/>
      <c r="N875" s="158"/>
      <c r="O875" s="158"/>
      <c r="P875" s="158"/>
      <c r="Q875" s="158"/>
      <c r="R875" s="158"/>
      <c r="S875" s="158"/>
      <c r="T875" s="158"/>
      <c r="U875" s="158"/>
      <c r="V875" s="158"/>
      <c r="W875" s="158"/>
      <c r="X875" s="158"/>
      <c r="Y875" s="158"/>
      <c r="Z875" s="158"/>
      <c r="AA875" s="158"/>
      <c r="AB875" s="158"/>
      <c r="AC875" s="158"/>
      <c r="AD875" s="158"/>
      <c r="AE875" s="158"/>
      <c r="AF875" s="158"/>
      <c r="AG875" s="158"/>
      <c r="AH875" s="158"/>
      <c r="AI875" s="158"/>
      <c r="AJ875" s="158"/>
      <c r="AK875" s="158"/>
      <c r="AL875" s="158"/>
      <c r="AM875" s="158"/>
      <c r="AN875" s="158"/>
      <c r="AO875" s="158"/>
      <c r="AP875" s="158"/>
      <c r="AQ875" s="158"/>
      <c r="AR875" s="158"/>
      <c r="AS875" s="158"/>
      <c r="AT875" s="158"/>
      <c r="AU875" s="158"/>
      <c r="AV875" s="158"/>
      <c r="AW875" s="158"/>
    </row>
    <row r="876" spans="8:49" ht="12.75">
      <c r="H876" s="158"/>
      <c r="I876" s="158"/>
      <c r="J876" s="158"/>
      <c r="K876" s="158"/>
      <c r="L876" s="158"/>
      <c r="M876" s="158"/>
      <c r="N876" s="158"/>
      <c r="O876" s="158"/>
      <c r="P876" s="158"/>
      <c r="Q876" s="158"/>
      <c r="R876" s="158"/>
      <c r="S876" s="158"/>
      <c r="T876" s="158"/>
      <c r="U876" s="158"/>
      <c r="V876" s="158"/>
      <c r="W876" s="158"/>
      <c r="X876" s="158"/>
      <c r="Y876" s="158"/>
      <c r="Z876" s="158"/>
      <c r="AA876" s="158"/>
      <c r="AB876" s="158"/>
      <c r="AC876" s="158"/>
      <c r="AD876" s="158"/>
      <c r="AE876" s="158"/>
      <c r="AF876" s="158"/>
      <c r="AG876" s="158"/>
      <c r="AH876" s="158"/>
      <c r="AI876" s="158"/>
      <c r="AJ876" s="158"/>
      <c r="AK876" s="158"/>
      <c r="AL876" s="158"/>
      <c r="AM876" s="158"/>
      <c r="AN876" s="158"/>
      <c r="AO876" s="158"/>
      <c r="AP876" s="158"/>
      <c r="AQ876" s="158"/>
      <c r="AR876" s="158"/>
      <c r="AS876" s="158"/>
      <c r="AT876" s="158"/>
      <c r="AU876" s="158"/>
      <c r="AV876" s="158"/>
      <c r="AW876" s="158"/>
    </row>
    <row r="877" spans="8:49" ht="12.75">
      <c r="H877" s="158"/>
      <c r="I877" s="158"/>
      <c r="J877" s="158"/>
      <c r="K877" s="158"/>
      <c r="L877" s="158"/>
      <c r="M877" s="158"/>
      <c r="N877" s="158"/>
      <c r="O877" s="158"/>
      <c r="P877" s="158"/>
      <c r="Q877" s="158"/>
      <c r="R877" s="158"/>
      <c r="S877" s="158"/>
      <c r="T877" s="158"/>
      <c r="U877" s="158"/>
      <c r="V877" s="158"/>
      <c r="W877" s="158"/>
      <c r="X877" s="158"/>
      <c r="Y877" s="158"/>
      <c r="Z877" s="158"/>
      <c r="AA877" s="158"/>
      <c r="AB877" s="158"/>
      <c r="AC877" s="158"/>
      <c r="AD877" s="158"/>
      <c r="AE877" s="158"/>
      <c r="AF877" s="158"/>
      <c r="AG877" s="158"/>
      <c r="AH877" s="158"/>
      <c r="AI877" s="158"/>
      <c r="AJ877" s="158"/>
      <c r="AK877" s="158"/>
      <c r="AL877" s="158"/>
      <c r="AM877" s="158"/>
      <c r="AN877" s="158"/>
      <c r="AO877" s="158"/>
      <c r="AP877" s="158"/>
      <c r="AQ877" s="158"/>
      <c r="AR877" s="158"/>
      <c r="AS877" s="158"/>
      <c r="AT877" s="158"/>
      <c r="AU877" s="158"/>
      <c r="AV877" s="158"/>
      <c r="AW877" s="158"/>
    </row>
    <row r="878" spans="8:49" ht="12.75">
      <c r="H878" s="158"/>
      <c r="I878" s="158"/>
      <c r="J878" s="158"/>
      <c r="K878" s="158"/>
      <c r="L878" s="158"/>
      <c r="M878" s="158"/>
      <c r="N878" s="158"/>
      <c r="O878" s="158"/>
      <c r="P878" s="158"/>
      <c r="Q878" s="158"/>
      <c r="R878" s="158"/>
      <c r="S878" s="158"/>
      <c r="T878" s="158"/>
      <c r="U878" s="158"/>
      <c r="V878" s="158"/>
      <c r="W878" s="158"/>
      <c r="X878" s="158"/>
      <c r="Y878" s="158"/>
      <c r="Z878" s="158"/>
      <c r="AA878" s="158"/>
      <c r="AB878" s="158"/>
      <c r="AC878" s="158"/>
      <c r="AD878" s="158"/>
      <c r="AE878" s="158"/>
      <c r="AF878" s="158"/>
      <c r="AG878" s="158"/>
      <c r="AH878" s="158"/>
      <c r="AI878" s="158"/>
      <c r="AJ878" s="158"/>
      <c r="AK878" s="158"/>
      <c r="AL878" s="158"/>
      <c r="AM878" s="158"/>
      <c r="AN878" s="158"/>
      <c r="AO878" s="158"/>
      <c r="AP878" s="158"/>
      <c r="AQ878" s="158"/>
      <c r="AR878" s="158"/>
      <c r="AS878" s="158"/>
      <c r="AT878" s="158"/>
      <c r="AU878" s="158"/>
      <c r="AV878" s="158"/>
      <c r="AW878" s="158"/>
    </row>
    <row r="879" spans="8:49" ht="12.75">
      <c r="H879" s="158"/>
      <c r="I879" s="158"/>
      <c r="J879" s="158"/>
      <c r="K879" s="158"/>
      <c r="L879" s="158"/>
      <c r="M879" s="158"/>
      <c r="N879" s="158"/>
      <c r="O879" s="158"/>
      <c r="P879" s="158"/>
      <c r="Q879" s="158"/>
      <c r="R879" s="158"/>
      <c r="S879" s="158"/>
      <c r="T879" s="158"/>
      <c r="U879" s="158"/>
      <c r="V879" s="158"/>
      <c r="W879" s="158"/>
      <c r="X879" s="158"/>
      <c r="Y879" s="158"/>
      <c r="Z879" s="158"/>
      <c r="AA879" s="158"/>
      <c r="AB879" s="158"/>
      <c r="AC879" s="158"/>
      <c r="AD879" s="158"/>
      <c r="AE879" s="158"/>
      <c r="AF879" s="158"/>
      <c r="AG879" s="158"/>
      <c r="AH879" s="158"/>
      <c r="AI879" s="158"/>
      <c r="AJ879" s="158"/>
      <c r="AK879" s="158"/>
      <c r="AL879" s="158"/>
      <c r="AM879" s="158"/>
      <c r="AN879" s="158"/>
      <c r="AO879" s="158"/>
      <c r="AP879" s="158"/>
      <c r="AQ879" s="158"/>
      <c r="AR879" s="158"/>
      <c r="AS879" s="158"/>
      <c r="AT879" s="158"/>
      <c r="AU879" s="158"/>
      <c r="AV879" s="158"/>
      <c r="AW879" s="158"/>
    </row>
    <row r="880" spans="8:49" ht="12.75">
      <c r="H880" s="158"/>
      <c r="I880" s="158"/>
      <c r="J880" s="158"/>
      <c r="K880" s="158"/>
      <c r="L880" s="158"/>
      <c r="M880" s="158"/>
      <c r="N880" s="158"/>
      <c r="O880" s="158"/>
      <c r="P880" s="158"/>
      <c r="Q880" s="158"/>
      <c r="R880" s="158"/>
      <c r="S880" s="158"/>
      <c r="T880" s="158"/>
      <c r="U880" s="158"/>
      <c r="V880" s="158"/>
      <c r="W880" s="158"/>
      <c r="X880" s="158"/>
      <c r="Y880" s="158"/>
      <c r="Z880" s="158"/>
      <c r="AA880" s="158"/>
      <c r="AB880" s="158"/>
      <c r="AC880" s="158"/>
      <c r="AD880" s="158"/>
      <c r="AE880" s="158"/>
      <c r="AF880" s="158"/>
      <c r="AG880" s="158"/>
      <c r="AH880" s="158"/>
      <c r="AI880" s="158"/>
      <c r="AJ880" s="158"/>
      <c r="AK880" s="158"/>
      <c r="AL880" s="158"/>
      <c r="AM880" s="158"/>
      <c r="AN880" s="158"/>
      <c r="AO880" s="158"/>
      <c r="AP880" s="158"/>
      <c r="AQ880" s="158"/>
      <c r="AR880" s="158"/>
      <c r="AS880" s="158"/>
      <c r="AT880" s="158"/>
      <c r="AU880" s="158"/>
      <c r="AV880" s="158"/>
      <c r="AW880" s="158"/>
    </row>
    <row r="881" spans="8:49" ht="12.75">
      <c r="H881" s="158"/>
      <c r="I881" s="158"/>
      <c r="J881" s="158"/>
      <c r="K881" s="158"/>
      <c r="L881" s="158"/>
      <c r="M881" s="158"/>
      <c r="N881" s="158"/>
      <c r="O881" s="158"/>
      <c r="P881" s="158"/>
      <c r="Q881" s="158"/>
      <c r="R881" s="158"/>
      <c r="S881" s="158"/>
      <c r="T881" s="158"/>
      <c r="U881" s="158"/>
      <c r="V881" s="158"/>
      <c r="W881" s="158"/>
      <c r="X881" s="158"/>
      <c r="Y881" s="158"/>
      <c r="Z881" s="158"/>
      <c r="AA881" s="158"/>
      <c r="AB881" s="158"/>
      <c r="AC881" s="158"/>
      <c r="AD881" s="158"/>
      <c r="AE881" s="158"/>
      <c r="AF881" s="158"/>
      <c r="AG881" s="158"/>
      <c r="AH881" s="158"/>
      <c r="AI881" s="158"/>
      <c r="AJ881" s="158"/>
      <c r="AK881" s="158"/>
      <c r="AL881" s="158"/>
      <c r="AM881" s="158"/>
      <c r="AN881" s="158"/>
      <c r="AO881" s="158"/>
      <c r="AP881" s="158"/>
      <c r="AQ881" s="158"/>
      <c r="AR881" s="158"/>
      <c r="AS881" s="158"/>
      <c r="AT881" s="158"/>
      <c r="AU881" s="158"/>
      <c r="AV881" s="158"/>
      <c r="AW881" s="158"/>
    </row>
    <row r="882" spans="8:49" ht="12.75">
      <c r="H882" s="158"/>
      <c r="I882" s="158"/>
      <c r="J882" s="158"/>
      <c r="K882" s="158"/>
      <c r="L882" s="158"/>
      <c r="M882" s="158"/>
      <c r="N882" s="158"/>
      <c r="O882" s="158"/>
      <c r="P882" s="158"/>
      <c r="Q882" s="158"/>
      <c r="R882" s="158"/>
      <c r="S882" s="158"/>
      <c r="T882" s="158"/>
      <c r="U882" s="158"/>
      <c r="V882" s="158"/>
      <c r="W882" s="158"/>
      <c r="X882" s="158"/>
      <c r="Y882" s="158"/>
      <c r="Z882" s="158"/>
      <c r="AA882" s="158"/>
      <c r="AB882" s="158"/>
      <c r="AC882" s="158"/>
      <c r="AD882" s="158"/>
      <c r="AE882" s="158"/>
      <c r="AF882" s="158"/>
      <c r="AG882" s="158"/>
      <c r="AH882" s="158"/>
      <c r="AI882" s="158"/>
      <c r="AJ882" s="158"/>
      <c r="AK882" s="158"/>
      <c r="AL882" s="158"/>
      <c r="AM882" s="158"/>
      <c r="AN882" s="158"/>
      <c r="AO882" s="158"/>
      <c r="AP882" s="158"/>
      <c r="AQ882" s="158"/>
      <c r="AR882" s="158"/>
      <c r="AS882" s="158"/>
      <c r="AT882" s="158"/>
      <c r="AU882" s="158"/>
      <c r="AV882" s="158"/>
      <c r="AW882" s="158"/>
    </row>
    <row r="883" spans="8:49" ht="12.75">
      <c r="H883" s="158"/>
      <c r="I883" s="158"/>
      <c r="J883" s="158"/>
      <c r="K883" s="158"/>
      <c r="L883" s="158"/>
      <c r="M883" s="158"/>
      <c r="N883" s="158"/>
      <c r="O883" s="158"/>
      <c r="P883" s="158"/>
      <c r="Q883" s="158"/>
      <c r="R883" s="158"/>
      <c r="S883" s="158"/>
      <c r="T883" s="158"/>
      <c r="U883" s="158"/>
      <c r="V883" s="158"/>
      <c r="W883" s="158"/>
      <c r="X883" s="158"/>
      <c r="Y883" s="158"/>
      <c r="Z883" s="158"/>
      <c r="AA883" s="158"/>
      <c r="AB883" s="158"/>
      <c r="AC883" s="158"/>
      <c r="AD883" s="158"/>
      <c r="AE883" s="158"/>
      <c r="AF883" s="158"/>
      <c r="AG883" s="158"/>
      <c r="AH883" s="158"/>
      <c r="AI883" s="158"/>
      <c r="AJ883" s="158"/>
      <c r="AK883" s="158"/>
      <c r="AL883" s="158"/>
      <c r="AM883" s="158"/>
      <c r="AN883" s="158"/>
      <c r="AO883" s="158"/>
      <c r="AP883" s="158"/>
      <c r="AQ883" s="158"/>
      <c r="AR883" s="158"/>
      <c r="AS883" s="158"/>
      <c r="AT883" s="158"/>
      <c r="AU883" s="158"/>
      <c r="AV883" s="158"/>
      <c r="AW883" s="158"/>
    </row>
    <row r="884" spans="8:49" ht="12.75">
      <c r="H884" s="158"/>
      <c r="I884" s="158"/>
      <c r="J884" s="158"/>
      <c r="K884" s="158"/>
      <c r="L884" s="158"/>
      <c r="M884" s="158"/>
      <c r="N884" s="158"/>
      <c r="O884" s="158"/>
      <c r="P884" s="158"/>
      <c r="Q884" s="158"/>
      <c r="R884" s="158"/>
      <c r="S884" s="158"/>
      <c r="T884" s="158"/>
      <c r="U884" s="158"/>
      <c r="V884" s="158"/>
      <c r="W884" s="158"/>
      <c r="X884" s="158"/>
      <c r="Y884" s="158"/>
      <c r="Z884" s="158"/>
      <c r="AA884" s="158"/>
      <c r="AB884" s="158"/>
      <c r="AC884" s="158"/>
      <c r="AD884" s="158"/>
      <c r="AE884" s="158"/>
      <c r="AF884" s="158"/>
      <c r="AG884" s="158"/>
      <c r="AH884" s="158"/>
      <c r="AI884" s="158"/>
      <c r="AJ884" s="158"/>
      <c r="AK884" s="158"/>
      <c r="AL884" s="158"/>
      <c r="AM884" s="158"/>
      <c r="AN884" s="158"/>
      <c r="AO884" s="158"/>
      <c r="AP884" s="158"/>
      <c r="AQ884" s="158"/>
      <c r="AR884" s="158"/>
      <c r="AS884" s="158"/>
      <c r="AT884" s="158"/>
      <c r="AU884" s="158"/>
      <c r="AV884" s="158"/>
      <c r="AW884" s="158"/>
    </row>
    <row r="885" spans="8:49" ht="12.75">
      <c r="H885" s="158"/>
      <c r="I885" s="158"/>
      <c r="J885" s="158"/>
      <c r="K885" s="158"/>
      <c r="L885" s="158"/>
      <c r="M885" s="158"/>
      <c r="N885" s="158"/>
      <c r="O885" s="158"/>
      <c r="P885" s="158"/>
      <c r="Q885" s="158"/>
      <c r="R885" s="158"/>
      <c r="S885" s="158"/>
      <c r="T885" s="158"/>
      <c r="U885" s="158"/>
      <c r="V885" s="158"/>
      <c r="W885" s="158"/>
      <c r="X885" s="158"/>
      <c r="Y885" s="158"/>
      <c r="Z885" s="158"/>
      <c r="AA885" s="158"/>
      <c r="AB885" s="158"/>
      <c r="AC885" s="158"/>
      <c r="AD885" s="158"/>
      <c r="AE885" s="158"/>
      <c r="AF885" s="158"/>
      <c r="AG885" s="158"/>
      <c r="AH885" s="158"/>
      <c r="AI885" s="158"/>
      <c r="AJ885" s="158"/>
      <c r="AK885" s="158"/>
      <c r="AL885" s="158"/>
      <c r="AM885" s="158"/>
      <c r="AN885" s="158"/>
      <c r="AO885" s="158"/>
      <c r="AP885" s="158"/>
      <c r="AQ885" s="158"/>
      <c r="AR885" s="158"/>
      <c r="AS885" s="158"/>
      <c r="AT885" s="158"/>
      <c r="AU885" s="158"/>
      <c r="AV885" s="158"/>
      <c r="AW885" s="158"/>
    </row>
    <row r="886" spans="8:49" ht="12.75">
      <c r="H886" s="158"/>
      <c r="I886" s="158"/>
      <c r="J886" s="158"/>
      <c r="K886" s="158"/>
      <c r="L886" s="158"/>
      <c r="M886" s="158"/>
      <c r="N886" s="158"/>
      <c r="O886" s="158"/>
      <c r="P886" s="158"/>
      <c r="Q886" s="158"/>
      <c r="R886" s="158"/>
      <c r="S886" s="158"/>
      <c r="T886" s="158"/>
      <c r="U886" s="158"/>
      <c r="V886" s="158"/>
      <c r="W886" s="158"/>
      <c r="X886" s="158"/>
      <c r="Y886" s="158"/>
      <c r="Z886" s="158"/>
      <c r="AA886" s="158"/>
      <c r="AB886" s="158"/>
      <c r="AC886" s="158"/>
      <c r="AD886" s="158"/>
      <c r="AE886" s="158"/>
      <c r="AF886" s="158"/>
      <c r="AG886" s="158"/>
      <c r="AH886" s="158"/>
      <c r="AI886" s="158"/>
      <c r="AJ886" s="158"/>
      <c r="AK886" s="158"/>
      <c r="AL886" s="158"/>
      <c r="AM886" s="158"/>
      <c r="AN886" s="158"/>
      <c r="AO886" s="158"/>
      <c r="AP886" s="158"/>
      <c r="AQ886" s="158"/>
      <c r="AR886" s="158"/>
      <c r="AS886" s="158"/>
      <c r="AT886" s="158"/>
      <c r="AU886" s="158"/>
      <c r="AV886" s="158"/>
      <c r="AW886" s="158"/>
    </row>
    <row r="887" spans="8:49" ht="12.75">
      <c r="H887" s="158"/>
      <c r="I887" s="158"/>
      <c r="J887" s="158"/>
      <c r="K887" s="158"/>
      <c r="L887" s="158"/>
      <c r="M887" s="158"/>
      <c r="N887" s="158"/>
      <c r="O887" s="158"/>
      <c r="P887" s="158"/>
      <c r="Q887" s="158"/>
      <c r="R887" s="158"/>
      <c r="S887" s="158"/>
      <c r="T887" s="158"/>
      <c r="U887" s="158"/>
      <c r="V887" s="158"/>
      <c r="W887" s="158"/>
      <c r="X887" s="158"/>
      <c r="Y887" s="158"/>
      <c r="Z887" s="158"/>
      <c r="AA887" s="158"/>
      <c r="AB887" s="158"/>
      <c r="AC887" s="158"/>
      <c r="AD887" s="158"/>
      <c r="AE887" s="158"/>
      <c r="AF887" s="158"/>
      <c r="AG887" s="158"/>
      <c r="AH887" s="158"/>
      <c r="AI887" s="158"/>
      <c r="AJ887" s="158"/>
      <c r="AK887" s="158"/>
      <c r="AL887" s="158"/>
      <c r="AM887" s="158"/>
      <c r="AN887" s="158"/>
      <c r="AO887" s="158"/>
      <c r="AP887" s="158"/>
      <c r="AQ887" s="158"/>
      <c r="AR887" s="158"/>
      <c r="AS887" s="158"/>
      <c r="AT887" s="158"/>
      <c r="AU887" s="158"/>
      <c r="AV887" s="158"/>
      <c r="AW887" s="158"/>
    </row>
    <row r="888" spans="8:49" ht="12.75">
      <c r="H888" s="158"/>
      <c r="I888" s="158"/>
      <c r="J888" s="158"/>
      <c r="K888" s="158"/>
      <c r="L888" s="158"/>
      <c r="M888" s="158"/>
      <c r="N888" s="158"/>
      <c r="O888" s="158"/>
      <c r="P888" s="158"/>
      <c r="Q888" s="158"/>
      <c r="R888" s="158"/>
      <c r="S888" s="158"/>
      <c r="T888" s="158"/>
      <c r="U888" s="158"/>
      <c r="V888" s="158"/>
      <c r="W888" s="158"/>
      <c r="X888" s="158"/>
      <c r="Y888" s="158"/>
      <c r="Z888" s="158"/>
      <c r="AA888" s="158"/>
      <c r="AB888" s="158"/>
      <c r="AC888" s="158"/>
      <c r="AD888" s="158"/>
      <c r="AE888" s="158"/>
      <c r="AF888" s="158"/>
      <c r="AG888" s="158"/>
      <c r="AH888" s="158"/>
      <c r="AI888" s="158"/>
      <c r="AJ888" s="158"/>
      <c r="AK888" s="158"/>
      <c r="AL888" s="158"/>
      <c r="AM888" s="158"/>
      <c r="AN888" s="158"/>
      <c r="AO888" s="158"/>
      <c r="AP888" s="158"/>
      <c r="AQ888" s="158"/>
      <c r="AR888" s="158"/>
      <c r="AS888" s="158"/>
      <c r="AT888" s="158"/>
      <c r="AU888" s="158"/>
      <c r="AV888" s="158"/>
      <c r="AW888" s="158"/>
    </row>
    <row r="889" spans="8:49" ht="12.75">
      <c r="H889" s="158"/>
      <c r="I889" s="158"/>
      <c r="J889" s="158"/>
      <c r="K889" s="158"/>
      <c r="L889" s="158"/>
      <c r="M889" s="158"/>
      <c r="N889" s="158"/>
      <c r="O889" s="158"/>
      <c r="P889" s="158"/>
      <c r="Q889" s="158"/>
      <c r="R889" s="158"/>
      <c r="S889" s="158"/>
      <c r="T889" s="158"/>
      <c r="U889" s="158"/>
      <c r="V889" s="158"/>
      <c r="W889" s="158"/>
      <c r="X889" s="158"/>
      <c r="Y889" s="158"/>
      <c r="Z889" s="158"/>
      <c r="AA889" s="158"/>
      <c r="AB889" s="158"/>
      <c r="AC889" s="158"/>
      <c r="AD889" s="158"/>
      <c r="AE889" s="158"/>
      <c r="AF889" s="158"/>
      <c r="AG889" s="158"/>
      <c r="AH889" s="158"/>
      <c r="AI889" s="158"/>
      <c r="AJ889" s="158"/>
      <c r="AK889" s="158"/>
      <c r="AL889" s="158"/>
      <c r="AM889" s="158"/>
      <c r="AN889" s="158"/>
      <c r="AO889" s="158"/>
      <c r="AP889" s="158"/>
      <c r="AQ889" s="158"/>
      <c r="AR889" s="158"/>
      <c r="AS889" s="158"/>
      <c r="AT889" s="158"/>
      <c r="AU889" s="158"/>
      <c r="AV889" s="158"/>
      <c r="AW889" s="158"/>
    </row>
    <row r="890" spans="8:49" ht="12.75">
      <c r="H890" s="158"/>
      <c r="I890" s="158"/>
      <c r="J890" s="158"/>
      <c r="K890" s="158"/>
      <c r="L890" s="158"/>
      <c r="M890" s="158"/>
      <c r="N890" s="158"/>
      <c r="O890" s="158"/>
      <c r="P890" s="158"/>
      <c r="Q890" s="158"/>
      <c r="R890" s="158"/>
      <c r="S890" s="158"/>
      <c r="T890" s="158"/>
      <c r="U890" s="158"/>
      <c r="V890" s="158"/>
      <c r="W890" s="158"/>
      <c r="X890" s="158"/>
      <c r="Y890" s="158"/>
      <c r="Z890" s="158"/>
      <c r="AA890" s="158"/>
      <c r="AB890" s="158"/>
      <c r="AC890" s="158"/>
      <c r="AD890" s="158"/>
      <c r="AE890" s="158"/>
      <c r="AF890" s="158"/>
      <c r="AG890" s="158"/>
      <c r="AH890" s="158"/>
      <c r="AI890" s="158"/>
      <c r="AJ890" s="158"/>
      <c r="AK890" s="158"/>
      <c r="AL890" s="158"/>
      <c r="AM890" s="158"/>
      <c r="AN890" s="158"/>
      <c r="AO890" s="158"/>
      <c r="AP890" s="158"/>
      <c r="AQ890" s="158"/>
      <c r="AR890" s="158"/>
      <c r="AS890" s="158"/>
      <c r="AT890" s="158"/>
      <c r="AU890" s="158"/>
      <c r="AV890" s="158"/>
      <c r="AW890" s="158"/>
    </row>
    <row r="891" spans="8:49" ht="12.75">
      <c r="H891" s="158"/>
      <c r="I891" s="158"/>
      <c r="J891" s="158"/>
      <c r="K891" s="158"/>
      <c r="L891" s="158"/>
      <c r="M891" s="158"/>
      <c r="N891" s="158"/>
      <c r="O891" s="158"/>
      <c r="P891" s="158"/>
      <c r="Q891" s="158"/>
      <c r="R891" s="158"/>
      <c r="S891" s="158"/>
      <c r="T891" s="158"/>
      <c r="U891" s="158"/>
      <c r="V891" s="158"/>
      <c r="W891" s="158"/>
      <c r="X891" s="158"/>
      <c r="Y891" s="158"/>
      <c r="Z891" s="158"/>
      <c r="AA891" s="158"/>
      <c r="AB891" s="158"/>
      <c r="AC891" s="158"/>
      <c r="AD891" s="158"/>
      <c r="AE891" s="158"/>
      <c r="AF891" s="158"/>
      <c r="AG891" s="158"/>
      <c r="AH891" s="158"/>
      <c r="AI891" s="158"/>
      <c r="AJ891" s="158"/>
      <c r="AK891" s="158"/>
      <c r="AL891" s="158"/>
      <c r="AM891" s="158"/>
      <c r="AN891" s="158"/>
      <c r="AO891" s="158"/>
      <c r="AP891" s="158"/>
      <c r="AQ891" s="158"/>
      <c r="AR891" s="158"/>
      <c r="AS891" s="158"/>
      <c r="AT891" s="158"/>
      <c r="AU891" s="158"/>
      <c r="AV891" s="158"/>
      <c r="AW891" s="158"/>
    </row>
    <row r="892" spans="8:49" ht="12.75">
      <c r="H892" s="158"/>
      <c r="I892" s="158"/>
      <c r="J892" s="158"/>
      <c r="K892" s="158"/>
      <c r="L892" s="158"/>
      <c r="M892" s="158"/>
      <c r="N892" s="158"/>
      <c r="O892" s="158"/>
      <c r="P892" s="158"/>
      <c r="Q892" s="158"/>
      <c r="R892" s="158"/>
      <c r="S892" s="158"/>
      <c r="T892" s="158"/>
      <c r="U892" s="158"/>
      <c r="V892" s="158"/>
      <c r="W892" s="158"/>
      <c r="X892" s="158"/>
      <c r="Y892" s="158"/>
      <c r="Z892" s="158"/>
      <c r="AA892" s="158"/>
      <c r="AB892" s="158"/>
      <c r="AC892" s="158"/>
      <c r="AD892" s="158"/>
      <c r="AE892" s="158"/>
      <c r="AF892" s="158"/>
      <c r="AG892" s="158"/>
      <c r="AH892" s="158"/>
      <c r="AI892" s="158"/>
      <c r="AJ892" s="158"/>
      <c r="AK892" s="158"/>
      <c r="AL892" s="158"/>
      <c r="AM892" s="158"/>
      <c r="AN892" s="158"/>
      <c r="AO892" s="158"/>
      <c r="AP892" s="158"/>
      <c r="AQ892" s="158"/>
      <c r="AR892" s="158"/>
      <c r="AS892" s="158"/>
      <c r="AT892" s="158"/>
      <c r="AU892" s="158"/>
      <c r="AV892" s="158"/>
      <c r="AW892" s="158"/>
    </row>
    <row r="893" spans="8:49" ht="12.75">
      <c r="H893" s="158"/>
      <c r="I893" s="158"/>
      <c r="J893" s="158"/>
      <c r="K893" s="158"/>
      <c r="L893" s="158"/>
      <c r="M893" s="158"/>
      <c r="N893" s="158"/>
      <c r="O893" s="158"/>
      <c r="P893" s="158"/>
      <c r="Q893" s="158"/>
      <c r="R893" s="158"/>
      <c r="S893" s="158"/>
      <c r="T893" s="158"/>
      <c r="U893" s="158"/>
      <c r="V893" s="158"/>
      <c r="W893" s="158"/>
      <c r="X893" s="158"/>
      <c r="Y893" s="158"/>
      <c r="Z893" s="158"/>
      <c r="AA893" s="158"/>
      <c r="AB893" s="158"/>
      <c r="AC893" s="158"/>
      <c r="AD893" s="158"/>
      <c r="AE893" s="158"/>
      <c r="AF893" s="158"/>
      <c r="AG893" s="158"/>
      <c r="AH893" s="158"/>
      <c r="AI893" s="158"/>
      <c r="AJ893" s="158"/>
      <c r="AK893" s="158"/>
      <c r="AL893" s="158"/>
      <c r="AM893" s="158"/>
      <c r="AN893" s="158"/>
      <c r="AO893" s="158"/>
      <c r="AP893" s="158"/>
      <c r="AQ893" s="158"/>
      <c r="AR893" s="158"/>
      <c r="AS893" s="158"/>
      <c r="AT893" s="158"/>
      <c r="AU893" s="158"/>
      <c r="AV893" s="158"/>
      <c r="AW893" s="158"/>
    </row>
    <row r="894" spans="8:49" ht="12.75">
      <c r="H894" s="158"/>
      <c r="I894" s="158"/>
      <c r="J894" s="158"/>
      <c r="K894" s="158"/>
      <c r="L894" s="158"/>
      <c r="M894" s="158"/>
      <c r="N894" s="158"/>
      <c r="O894" s="158"/>
      <c r="P894" s="158"/>
      <c r="Q894" s="158"/>
      <c r="R894" s="158"/>
      <c r="S894" s="158"/>
      <c r="T894" s="158"/>
      <c r="U894" s="158"/>
      <c r="V894" s="158"/>
      <c r="W894" s="158"/>
      <c r="X894" s="158"/>
      <c r="Y894" s="158"/>
      <c r="Z894" s="158"/>
      <c r="AA894" s="158"/>
      <c r="AB894" s="158"/>
      <c r="AC894" s="158"/>
      <c r="AD894" s="158"/>
      <c r="AE894" s="158"/>
      <c r="AF894" s="158"/>
      <c r="AG894" s="158"/>
      <c r="AH894" s="158"/>
      <c r="AI894" s="158"/>
      <c r="AJ894" s="158"/>
      <c r="AK894" s="158"/>
      <c r="AL894" s="158"/>
      <c r="AM894" s="158"/>
      <c r="AN894" s="158"/>
      <c r="AO894" s="158"/>
      <c r="AP894" s="158"/>
      <c r="AQ894" s="158"/>
      <c r="AR894" s="158"/>
      <c r="AS894" s="158"/>
      <c r="AT894" s="158"/>
      <c r="AU894" s="158"/>
      <c r="AV894" s="158"/>
      <c r="AW894" s="158"/>
    </row>
    <row r="895" spans="8:49" ht="12.75">
      <c r="H895" s="158"/>
      <c r="I895" s="158"/>
      <c r="J895" s="158"/>
      <c r="K895" s="158"/>
      <c r="L895" s="158"/>
      <c r="M895" s="158"/>
      <c r="N895" s="158"/>
      <c r="O895" s="158"/>
      <c r="P895" s="158"/>
      <c r="Q895" s="158"/>
      <c r="R895" s="158"/>
      <c r="S895" s="158"/>
      <c r="T895" s="158"/>
      <c r="U895" s="158"/>
      <c r="V895" s="158"/>
      <c r="W895" s="158"/>
      <c r="X895" s="158"/>
      <c r="Y895" s="158"/>
      <c r="Z895" s="158"/>
      <c r="AA895" s="158"/>
      <c r="AB895" s="158"/>
      <c r="AC895" s="158"/>
      <c r="AD895" s="158"/>
      <c r="AE895" s="158"/>
      <c r="AF895" s="158"/>
      <c r="AG895" s="158"/>
      <c r="AH895" s="158"/>
      <c r="AI895" s="158"/>
      <c r="AJ895" s="158"/>
      <c r="AK895" s="158"/>
      <c r="AL895" s="158"/>
      <c r="AM895" s="158"/>
      <c r="AN895" s="158"/>
      <c r="AO895" s="158"/>
      <c r="AP895" s="158"/>
      <c r="AQ895" s="158"/>
      <c r="AR895" s="158"/>
      <c r="AS895" s="158"/>
      <c r="AT895" s="158"/>
      <c r="AU895" s="158"/>
      <c r="AV895" s="158"/>
      <c r="AW895" s="158"/>
    </row>
    <row r="896" spans="8:49" ht="12.75">
      <c r="H896" s="158"/>
      <c r="I896" s="158"/>
      <c r="J896" s="158"/>
      <c r="K896" s="158"/>
      <c r="L896" s="158"/>
      <c r="M896" s="158"/>
      <c r="N896" s="158"/>
      <c r="O896" s="158"/>
      <c r="P896" s="158"/>
      <c r="Q896" s="158"/>
      <c r="R896" s="158"/>
      <c r="S896" s="158"/>
      <c r="T896" s="158"/>
      <c r="U896" s="158"/>
      <c r="V896" s="158"/>
      <c r="W896" s="158"/>
      <c r="X896" s="158"/>
      <c r="Y896" s="158"/>
      <c r="Z896" s="158"/>
      <c r="AA896" s="158"/>
      <c r="AB896" s="158"/>
      <c r="AC896" s="158"/>
      <c r="AD896" s="158"/>
      <c r="AE896" s="158"/>
      <c r="AF896" s="158"/>
      <c r="AG896" s="158"/>
      <c r="AH896" s="158"/>
      <c r="AI896" s="158"/>
      <c r="AJ896" s="158"/>
      <c r="AK896" s="158"/>
      <c r="AL896" s="158"/>
      <c r="AM896" s="158"/>
      <c r="AN896" s="158"/>
      <c r="AO896" s="158"/>
      <c r="AP896" s="158"/>
      <c r="AQ896" s="158"/>
      <c r="AR896" s="158"/>
      <c r="AS896" s="158"/>
      <c r="AT896" s="158"/>
      <c r="AU896" s="158"/>
      <c r="AV896" s="158"/>
      <c r="AW896" s="158"/>
    </row>
    <row r="897" spans="8:49" ht="12.75">
      <c r="H897" s="158"/>
      <c r="I897" s="158"/>
      <c r="J897" s="158"/>
      <c r="K897" s="158"/>
      <c r="L897" s="158"/>
      <c r="M897" s="158"/>
      <c r="N897" s="158"/>
      <c r="O897" s="158"/>
      <c r="P897" s="158"/>
      <c r="Q897" s="158"/>
      <c r="R897" s="158"/>
      <c r="S897" s="158"/>
      <c r="T897" s="158"/>
      <c r="U897" s="158"/>
      <c r="V897" s="158"/>
      <c r="W897" s="158"/>
      <c r="X897" s="158"/>
      <c r="Y897" s="158"/>
      <c r="Z897" s="158"/>
      <c r="AA897" s="158"/>
      <c r="AB897" s="158"/>
      <c r="AC897" s="158"/>
      <c r="AD897" s="158"/>
      <c r="AE897" s="158"/>
      <c r="AF897" s="158"/>
      <c r="AG897" s="158"/>
      <c r="AH897" s="158"/>
      <c r="AI897" s="158"/>
      <c r="AJ897" s="158"/>
      <c r="AK897" s="158"/>
      <c r="AL897" s="158"/>
      <c r="AM897" s="158"/>
      <c r="AN897" s="158"/>
      <c r="AO897" s="158"/>
      <c r="AP897" s="158"/>
      <c r="AQ897" s="158"/>
      <c r="AR897" s="158"/>
      <c r="AS897" s="158"/>
      <c r="AT897" s="158"/>
      <c r="AU897" s="158"/>
      <c r="AV897" s="158"/>
      <c r="AW897" s="158"/>
    </row>
    <row r="898" spans="8:49" ht="12.75">
      <c r="H898" s="158"/>
      <c r="I898" s="158"/>
      <c r="J898" s="158"/>
      <c r="K898" s="158"/>
      <c r="L898" s="158"/>
      <c r="M898" s="158"/>
      <c r="N898" s="158"/>
      <c r="O898" s="158"/>
      <c r="P898" s="158"/>
      <c r="Q898" s="158"/>
      <c r="R898" s="158"/>
      <c r="S898" s="158"/>
      <c r="T898" s="158"/>
      <c r="U898" s="158"/>
      <c r="V898" s="158"/>
      <c r="W898" s="158"/>
      <c r="X898" s="158"/>
      <c r="Y898" s="158"/>
      <c r="Z898" s="158"/>
      <c r="AA898" s="158"/>
      <c r="AB898" s="158"/>
      <c r="AC898" s="158"/>
      <c r="AD898" s="158"/>
      <c r="AE898" s="158"/>
      <c r="AF898" s="158"/>
      <c r="AG898" s="158"/>
      <c r="AH898" s="158"/>
      <c r="AI898" s="158"/>
      <c r="AJ898" s="158"/>
      <c r="AK898" s="158"/>
      <c r="AL898" s="158"/>
      <c r="AM898" s="158"/>
      <c r="AN898" s="158"/>
      <c r="AO898" s="158"/>
      <c r="AP898" s="158"/>
      <c r="AQ898" s="158"/>
      <c r="AR898" s="158"/>
      <c r="AS898" s="158"/>
      <c r="AT898" s="158"/>
      <c r="AU898" s="158"/>
      <c r="AV898" s="158"/>
      <c r="AW898" s="158"/>
    </row>
    <row r="899" spans="8:49" ht="12.75">
      <c r="H899" s="158"/>
      <c r="I899" s="158"/>
      <c r="J899" s="158"/>
      <c r="K899" s="158"/>
      <c r="L899" s="158"/>
      <c r="M899" s="158"/>
      <c r="N899" s="158"/>
      <c r="O899" s="158"/>
      <c r="P899" s="158"/>
      <c r="Q899" s="158"/>
      <c r="R899" s="158"/>
      <c r="S899" s="158"/>
      <c r="T899" s="158"/>
      <c r="U899" s="158"/>
      <c r="V899" s="158"/>
      <c r="W899" s="158"/>
      <c r="X899" s="158"/>
      <c r="Y899" s="158"/>
      <c r="Z899" s="158"/>
      <c r="AA899" s="158"/>
      <c r="AB899" s="158"/>
      <c r="AC899" s="158"/>
      <c r="AD899" s="158"/>
      <c r="AE899" s="158"/>
      <c r="AF899" s="158"/>
      <c r="AG899" s="158"/>
      <c r="AH899" s="158"/>
      <c r="AI899" s="158"/>
      <c r="AJ899" s="158"/>
      <c r="AK899" s="158"/>
      <c r="AL899" s="158"/>
      <c r="AM899" s="158"/>
      <c r="AN899" s="158"/>
      <c r="AO899" s="158"/>
      <c r="AP899" s="158"/>
      <c r="AQ899" s="158"/>
      <c r="AR899" s="158"/>
      <c r="AS899" s="158"/>
      <c r="AT899" s="158"/>
      <c r="AU899" s="158"/>
      <c r="AV899" s="158"/>
      <c r="AW899" s="158"/>
    </row>
    <row r="900" spans="8:49" ht="12.75">
      <c r="H900" s="158"/>
      <c r="I900" s="158"/>
      <c r="J900" s="158"/>
      <c r="K900" s="158"/>
      <c r="L900" s="158"/>
      <c r="M900" s="158"/>
      <c r="N900" s="158"/>
      <c r="O900" s="158"/>
      <c r="P900" s="158"/>
      <c r="Q900" s="158"/>
      <c r="R900" s="158"/>
      <c r="S900" s="158"/>
      <c r="T900" s="158"/>
      <c r="U900" s="158"/>
      <c r="V900" s="158"/>
      <c r="W900" s="158"/>
      <c r="X900" s="158"/>
      <c r="Y900" s="158"/>
      <c r="Z900" s="158"/>
      <c r="AA900" s="158"/>
      <c r="AB900" s="158"/>
      <c r="AC900" s="158"/>
      <c r="AD900" s="158"/>
      <c r="AE900" s="158"/>
      <c r="AF900" s="158"/>
      <c r="AG900" s="158"/>
      <c r="AH900" s="158"/>
      <c r="AI900" s="158"/>
      <c r="AJ900" s="158"/>
      <c r="AK900" s="158"/>
      <c r="AL900" s="158"/>
      <c r="AM900" s="158"/>
      <c r="AN900" s="158"/>
      <c r="AO900" s="158"/>
      <c r="AP900" s="158"/>
      <c r="AQ900" s="158"/>
      <c r="AR900" s="158"/>
      <c r="AS900" s="158"/>
      <c r="AT900" s="158"/>
      <c r="AU900" s="158"/>
      <c r="AV900" s="158"/>
      <c r="AW900" s="158"/>
    </row>
    <row r="901" spans="8:49" ht="12.75">
      <c r="H901" s="158"/>
      <c r="I901" s="158"/>
      <c r="J901" s="158"/>
      <c r="K901" s="158"/>
      <c r="L901" s="158"/>
      <c r="M901" s="158"/>
      <c r="N901" s="158"/>
      <c r="O901" s="158"/>
      <c r="P901" s="158"/>
      <c r="Q901" s="158"/>
      <c r="R901" s="158"/>
      <c r="S901" s="158"/>
      <c r="T901" s="158"/>
      <c r="U901" s="158"/>
      <c r="V901" s="158"/>
      <c r="W901" s="158"/>
      <c r="X901" s="158"/>
      <c r="Y901" s="158"/>
      <c r="Z901" s="158"/>
      <c r="AA901" s="158"/>
      <c r="AB901" s="158"/>
      <c r="AC901" s="158"/>
      <c r="AD901" s="158"/>
      <c r="AE901" s="158"/>
      <c r="AF901" s="158"/>
      <c r="AG901" s="158"/>
      <c r="AH901" s="158"/>
      <c r="AI901" s="158"/>
      <c r="AJ901" s="158"/>
      <c r="AK901" s="158"/>
      <c r="AL901" s="158"/>
      <c r="AM901" s="158"/>
      <c r="AN901" s="158"/>
      <c r="AO901" s="158"/>
      <c r="AP901" s="158"/>
      <c r="AQ901" s="158"/>
      <c r="AR901" s="158"/>
      <c r="AS901" s="158"/>
      <c r="AT901" s="158"/>
      <c r="AU901" s="158"/>
      <c r="AV901" s="158"/>
      <c r="AW901" s="158"/>
    </row>
    <row r="902" spans="8:49" ht="12.75">
      <c r="H902" s="158"/>
      <c r="I902" s="158"/>
      <c r="J902" s="158"/>
      <c r="K902" s="158"/>
      <c r="L902" s="158"/>
      <c r="M902" s="158"/>
      <c r="N902" s="158"/>
      <c r="O902" s="158"/>
      <c r="P902" s="158"/>
      <c r="Q902" s="158"/>
      <c r="R902" s="158"/>
      <c r="S902" s="158"/>
      <c r="T902" s="158"/>
      <c r="U902" s="158"/>
      <c r="V902" s="158"/>
      <c r="W902" s="158"/>
      <c r="X902" s="158"/>
      <c r="Y902" s="158"/>
      <c r="Z902" s="158"/>
      <c r="AA902" s="158"/>
      <c r="AB902" s="158"/>
      <c r="AC902" s="158"/>
      <c r="AD902" s="158"/>
      <c r="AE902" s="158"/>
      <c r="AF902" s="158"/>
      <c r="AG902" s="158"/>
      <c r="AH902" s="158"/>
      <c r="AI902" s="158"/>
      <c r="AJ902" s="158"/>
      <c r="AK902" s="158"/>
      <c r="AL902" s="158"/>
      <c r="AM902" s="158"/>
      <c r="AN902" s="158"/>
      <c r="AO902" s="158"/>
      <c r="AP902" s="158"/>
      <c r="AQ902" s="158"/>
      <c r="AR902" s="158"/>
      <c r="AS902" s="158"/>
      <c r="AT902" s="158"/>
      <c r="AU902" s="158"/>
      <c r="AV902" s="158"/>
      <c r="AW902" s="158"/>
    </row>
    <row r="903" spans="8:49" ht="12.75">
      <c r="H903" s="158"/>
      <c r="I903" s="158"/>
      <c r="J903" s="158"/>
      <c r="K903" s="158"/>
      <c r="L903" s="158"/>
      <c r="M903" s="158"/>
      <c r="N903" s="158"/>
      <c r="O903" s="158"/>
      <c r="P903" s="158"/>
      <c r="Q903" s="158"/>
      <c r="R903" s="158"/>
      <c r="S903" s="158"/>
      <c r="T903" s="158"/>
      <c r="U903" s="158"/>
      <c r="V903" s="158"/>
      <c r="W903" s="158"/>
      <c r="X903" s="158"/>
      <c r="Y903" s="158"/>
      <c r="Z903" s="158"/>
      <c r="AA903" s="158"/>
      <c r="AB903" s="158"/>
      <c r="AC903" s="158"/>
      <c r="AD903" s="158"/>
      <c r="AE903" s="158"/>
      <c r="AF903" s="158"/>
      <c r="AG903" s="158"/>
      <c r="AH903" s="158"/>
      <c r="AI903" s="158"/>
      <c r="AJ903" s="158"/>
      <c r="AK903" s="158"/>
      <c r="AL903" s="158"/>
      <c r="AM903" s="158"/>
      <c r="AN903" s="158"/>
      <c r="AO903" s="158"/>
      <c r="AP903" s="158"/>
      <c r="AQ903" s="158"/>
      <c r="AR903" s="158"/>
      <c r="AS903" s="158"/>
      <c r="AT903" s="158"/>
      <c r="AU903" s="158"/>
      <c r="AV903" s="158"/>
      <c r="AW903" s="158"/>
    </row>
    <row r="904" spans="8:49" ht="12.75">
      <c r="H904" s="158"/>
      <c r="I904" s="158"/>
      <c r="J904" s="158"/>
      <c r="K904" s="158"/>
      <c r="L904" s="158"/>
      <c r="M904" s="158"/>
      <c r="N904" s="158"/>
      <c r="O904" s="158"/>
      <c r="P904" s="158"/>
      <c r="Q904" s="158"/>
      <c r="R904" s="158"/>
      <c r="S904" s="158"/>
      <c r="T904" s="158"/>
      <c r="U904" s="158"/>
      <c r="V904" s="158"/>
      <c r="W904" s="158"/>
      <c r="X904" s="158"/>
      <c r="Y904" s="158"/>
      <c r="Z904" s="158"/>
      <c r="AA904" s="158"/>
      <c r="AB904" s="158"/>
      <c r="AC904" s="158"/>
      <c r="AD904" s="158"/>
      <c r="AE904" s="158"/>
      <c r="AF904" s="158"/>
      <c r="AG904" s="158"/>
      <c r="AH904" s="158"/>
      <c r="AI904" s="158"/>
      <c r="AJ904" s="158"/>
      <c r="AK904" s="158"/>
      <c r="AL904" s="158"/>
      <c r="AM904" s="158"/>
      <c r="AN904" s="158"/>
      <c r="AO904" s="158"/>
      <c r="AP904" s="158"/>
      <c r="AQ904" s="158"/>
      <c r="AR904" s="158"/>
      <c r="AS904" s="158"/>
      <c r="AT904" s="158"/>
      <c r="AU904" s="158"/>
      <c r="AV904" s="158"/>
      <c r="AW904" s="158"/>
    </row>
    <row r="905" spans="8:49" ht="12.75">
      <c r="H905" s="158"/>
      <c r="I905" s="158"/>
      <c r="J905" s="158"/>
      <c r="K905" s="158"/>
      <c r="L905" s="158"/>
      <c r="M905" s="158"/>
      <c r="N905" s="158"/>
      <c r="O905" s="158"/>
      <c r="P905" s="158"/>
      <c r="Q905" s="158"/>
      <c r="R905" s="158"/>
      <c r="S905" s="158"/>
      <c r="T905" s="158"/>
      <c r="U905" s="158"/>
      <c r="V905" s="158"/>
      <c r="W905" s="158"/>
      <c r="X905" s="158"/>
      <c r="Y905" s="158"/>
      <c r="Z905" s="158"/>
      <c r="AA905" s="158"/>
      <c r="AB905" s="158"/>
      <c r="AC905" s="158"/>
      <c r="AD905" s="158"/>
      <c r="AE905" s="158"/>
      <c r="AF905" s="158"/>
      <c r="AG905" s="158"/>
      <c r="AH905" s="158"/>
      <c r="AI905" s="158"/>
      <c r="AJ905" s="158"/>
      <c r="AK905" s="158"/>
      <c r="AL905" s="158"/>
      <c r="AM905" s="158"/>
      <c r="AN905" s="158"/>
      <c r="AO905" s="158"/>
      <c r="AP905" s="158"/>
      <c r="AQ905" s="158"/>
      <c r="AR905" s="158"/>
      <c r="AS905" s="158"/>
      <c r="AT905" s="158"/>
      <c r="AU905" s="158"/>
      <c r="AV905" s="158"/>
      <c r="AW905" s="158"/>
    </row>
    <row r="906" spans="8:49" ht="12.75">
      <c r="H906" s="158"/>
      <c r="I906" s="158"/>
      <c r="J906" s="158"/>
      <c r="K906" s="158"/>
      <c r="L906" s="158"/>
      <c r="M906" s="158"/>
      <c r="N906" s="158"/>
      <c r="O906" s="158"/>
      <c r="P906" s="158"/>
      <c r="Q906" s="158"/>
      <c r="R906" s="158"/>
      <c r="S906" s="158"/>
      <c r="T906" s="158"/>
      <c r="U906" s="158"/>
      <c r="V906" s="158"/>
      <c r="W906" s="158"/>
      <c r="X906" s="158"/>
      <c r="Y906" s="158"/>
      <c r="Z906" s="158"/>
      <c r="AA906" s="158"/>
      <c r="AB906" s="158"/>
      <c r="AC906" s="158"/>
      <c r="AD906" s="158"/>
      <c r="AE906" s="158"/>
      <c r="AF906" s="158"/>
      <c r="AG906" s="158"/>
      <c r="AH906" s="158"/>
      <c r="AI906" s="158"/>
      <c r="AJ906" s="158"/>
      <c r="AK906" s="158"/>
      <c r="AL906" s="158"/>
      <c r="AM906" s="158"/>
      <c r="AN906" s="158"/>
      <c r="AO906" s="158"/>
      <c r="AP906" s="158"/>
      <c r="AQ906" s="158"/>
      <c r="AR906" s="158"/>
      <c r="AS906" s="158"/>
      <c r="AT906" s="158"/>
      <c r="AU906" s="158"/>
      <c r="AV906" s="158"/>
      <c r="AW906" s="158"/>
    </row>
    <row r="907" spans="8:49" ht="12.75">
      <c r="H907" s="158"/>
      <c r="I907" s="158"/>
      <c r="J907" s="158"/>
      <c r="K907" s="158"/>
      <c r="L907" s="158"/>
      <c r="M907" s="158"/>
      <c r="N907" s="158"/>
      <c r="O907" s="158"/>
      <c r="P907" s="158"/>
      <c r="Q907" s="158"/>
      <c r="R907" s="158"/>
      <c r="S907" s="158"/>
      <c r="T907" s="158"/>
      <c r="U907" s="158"/>
      <c r="V907" s="158"/>
      <c r="W907" s="158"/>
      <c r="X907" s="158"/>
      <c r="Y907" s="158"/>
      <c r="Z907" s="158"/>
      <c r="AA907" s="158"/>
      <c r="AB907" s="158"/>
      <c r="AC907" s="158"/>
      <c r="AD907" s="158"/>
      <c r="AE907" s="158"/>
      <c r="AF907" s="158"/>
      <c r="AG907" s="158"/>
      <c r="AH907" s="158"/>
      <c r="AI907" s="158"/>
      <c r="AJ907" s="158"/>
      <c r="AK907" s="158"/>
      <c r="AL907" s="158"/>
      <c r="AM907" s="158"/>
      <c r="AN907" s="158"/>
      <c r="AO907" s="158"/>
      <c r="AP907" s="158"/>
      <c r="AQ907" s="158"/>
      <c r="AR907" s="158"/>
      <c r="AS907" s="158"/>
      <c r="AT907" s="158"/>
      <c r="AU907" s="158"/>
      <c r="AV907" s="158"/>
      <c r="AW907" s="158"/>
    </row>
    <row r="908" spans="8:49" ht="12.75">
      <c r="H908" s="158"/>
      <c r="I908" s="158"/>
      <c r="J908" s="158"/>
      <c r="K908" s="158"/>
      <c r="L908" s="158"/>
      <c r="M908" s="158"/>
      <c r="N908" s="158"/>
      <c r="O908" s="158"/>
      <c r="P908" s="158"/>
      <c r="Q908" s="158"/>
      <c r="R908" s="158"/>
      <c r="S908" s="158"/>
      <c r="T908" s="158"/>
      <c r="U908" s="158"/>
      <c r="V908" s="158"/>
      <c r="W908" s="158"/>
      <c r="X908" s="158"/>
      <c r="Y908" s="158"/>
      <c r="Z908" s="158"/>
      <c r="AA908" s="158"/>
      <c r="AB908" s="158"/>
      <c r="AC908" s="158"/>
      <c r="AD908" s="158"/>
      <c r="AE908" s="158"/>
      <c r="AF908" s="158"/>
      <c r="AG908" s="158"/>
      <c r="AH908" s="158"/>
      <c r="AI908" s="158"/>
      <c r="AJ908" s="158"/>
      <c r="AK908" s="158"/>
      <c r="AL908" s="158"/>
      <c r="AM908" s="158"/>
      <c r="AN908" s="158"/>
      <c r="AO908" s="158"/>
      <c r="AP908" s="158"/>
      <c r="AQ908" s="158"/>
      <c r="AR908" s="158"/>
      <c r="AS908" s="158"/>
      <c r="AT908" s="158"/>
      <c r="AU908" s="158"/>
      <c r="AV908" s="158"/>
      <c r="AW908" s="158"/>
    </row>
    <row r="909" spans="8:49" ht="12.75">
      <c r="H909" s="158"/>
      <c r="I909" s="158"/>
      <c r="J909" s="158"/>
      <c r="K909" s="158"/>
      <c r="L909" s="158"/>
      <c r="M909" s="158"/>
      <c r="N909" s="158"/>
      <c r="O909" s="158"/>
      <c r="P909" s="158"/>
      <c r="Q909" s="158"/>
      <c r="R909" s="158"/>
      <c r="S909" s="158"/>
      <c r="T909" s="158"/>
      <c r="U909" s="158"/>
      <c r="V909" s="158"/>
      <c r="W909" s="158"/>
      <c r="X909" s="158"/>
      <c r="Y909" s="158"/>
      <c r="Z909" s="158"/>
      <c r="AA909" s="158"/>
      <c r="AB909" s="158"/>
      <c r="AC909" s="158"/>
      <c r="AD909" s="158"/>
      <c r="AE909" s="158"/>
      <c r="AF909" s="158"/>
      <c r="AG909" s="158"/>
      <c r="AH909" s="158"/>
      <c r="AI909" s="158"/>
      <c r="AJ909" s="158"/>
      <c r="AK909" s="158"/>
      <c r="AL909" s="158"/>
      <c r="AM909" s="158"/>
      <c r="AN909" s="158"/>
      <c r="AO909" s="158"/>
      <c r="AP909" s="158"/>
      <c r="AQ909" s="158"/>
      <c r="AR909" s="158"/>
      <c r="AS909" s="158"/>
      <c r="AT909" s="158"/>
      <c r="AU909" s="158"/>
      <c r="AV909" s="158"/>
      <c r="AW909" s="158"/>
    </row>
    <row r="910" spans="8:49" ht="12.75">
      <c r="H910" s="158"/>
      <c r="I910" s="158"/>
      <c r="J910" s="158"/>
      <c r="K910" s="158"/>
      <c r="L910" s="158"/>
      <c r="M910" s="158"/>
      <c r="N910" s="158"/>
      <c r="O910" s="158"/>
      <c r="P910" s="158"/>
      <c r="Q910" s="158"/>
      <c r="R910" s="158"/>
      <c r="S910" s="158"/>
      <c r="T910" s="158"/>
      <c r="U910" s="158"/>
      <c r="V910" s="158"/>
      <c r="W910" s="158"/>
      <c r="X910" s="158"/>
      <c r="Y910" s="158"/>
      <c r="Z910" s="158"/>
      <c r="AA910" s="158"/>
      <c r="AB910" s="158"/>
      <c r="AC910" s="158"/>
      <c r="AD910" s="158"/>
      <c r="AE910" s="158"/>
      <c r="AF910" s="158"/>
      <c r="AG910" s="158"/>
      <c r="AH910" s="158"/>
      <c r="AI910" s="158"/>
      <c r="AJ910" s="158"/>
      <c r="AK910" s="158"/>
      <c r="AL910" s="158"/>
      <c r="AM910" s="158"/>
      <c r="AN910" s="158"/>
      <c r="AO910" s="158"/>
      <c r="AP910" s="158"/>
      <c r="AQ910" s="158"/>
      <c r="AR910" s="158"/>
      <c r="AS910" s="158"/>
      <c r="AT910" s="158"/>
      <c r="AU910" s="158"/>
      <c r="AV910" s="158"/>
      <c r="AW910" s="158"/>
    </row>
    <row r="911" spans="8:49" ht="12.75">
      <c r="H911" s="158"/>
      <c r="I911" s="158"/>
      <c r="J911" s="158"/>
      <c r="K911" s="158"/>
      <c r="L911" s="158"/>
      <c r="M911" s="158"/>
      <c r="N911" s="158"/>
      <c r="O911" s="158"/>
      <c r="P911" s="158"/>
      <c r="Q911" s="158"/>
      <c r="R911" s="158"/>
      <c r="S911" s="158"/>
      <c r="T911" s="158"/>
      <c r="U911" s="158"/>
      <c r="V911" s="158"/>
      <c r="W911" s="158"/>
      <c r="X911" s="158"/>
      <c r="Y911" s="158"/>
      <c r="Z911" s="158"/>
      <c r="AA911" s="158"/>
      <c r="AB911" s="158"/>
      <c r="AC911" s="158"/>
      <c r="AD911" s="158"/>
      <c r="AE911" s="158"/>
      <c r="AF911" s="158"/>
      <c r="AG911" s="158"/>
      <c r="AH911" s="158"/>
      <c r="AI911" s="158"/>
      <c r="AJ911" s="158"/>
      <c r="AK911" s="158"/>
      <c r="AL911" s="158"/>
      <c r="AM911" s="158"/>
      <c r="AN911" s="158"/>
      <c r="AO911" s="158"/>
      <c r="AP911" s="158"/>
      <c r="AQ911" s="158"/>
      <c r="AR911" s="158"/>
      <c r="AS911" s="158"/>
      <c r="AT911" s="158"/>
      <c r="AU911" s="158"/>
      <c r="AV911" s="158"/>
      <c r="AW911" s="158"/>
    </row>
    <row r="912" spans="8:49" ht="12.75">
      <c r="H912" s="158"/>
      <c r="I912" s="158"/>
      <c r="J912" s="158"/>
      <c r="K912" s="158"/>
      <c r="L912" s="158"/>
      <c r="M912" s="158"/>
      <c r="N912" s="158"/>
      <c r="O912" s="158"/>
      <c r="P912" s="158"/>
      <c r="Q912" s="158"/>
      <c r="R912" s="158"/>
      <c r="S912" s="158"/>
      <c r="T912" s="158"/>
      <c r="U912" s="158"/>
      <c r="V912" s="158"/>
      <c r="W912" s="158"/>
      <c r="X912" s="158"/>
      <c r="Y912" s="158"/>
      <c r="Z912" s="158"/>
      <c r="AA912" s="158"/>
      <c r="AB912" s="158"/>
      <c r="AC912" s="158"/>
      <c r="AD912" s="158"/>
      <c r="AE912" s="158"/>
      <c r="AF912" s="158"/>
      <c r="AG912" s="158"/>
      <c r="AH912" s="158"/>
      <c r="AI912" s="158"/>
      <c r="AJ912" s="158"/>
      <c r="AK912" s="158"/>
      <c r="AL912" s="158"/>
      <c r="AM912" s="158"/>
      <c r="AN912" s="158"/>
      <c r="AO912" s="158"/>
      <c r="AP912" s="158"/>
      <c r="AQ912" s="158"/>
      <c r="AR912" s="158"/>
      <c r="AS912" s="158"/>
      <c r="AT912" s="158"/>
      <c r="AU912" s="158"/>
      <c r="AV912" s="158"/>
      <c r="AW912" s="158"/>
    </row>
    <row r="913" spans="8:49" ht="12.75">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8"/>
      <c r="AL913" s="158"/>
      <c r="AM913" s="158"/>
      <c r="AN913" s="158"/>
      <c r="AO913" s="158"/>
      <c r="AP913" s="158"/>
      <c r="AQ913" s="158"/>
      <c r="AR913" s="158"/>
      <c r="AS913" s="158"/>
      <c r="AT913" s="158"/>
      <c r="AU913" s="158"/>
      <c r="AV913" s="158"/>
      <c r="AW913" s="158"/>
    </row>
    <row r="914" spans="8:49" ht="12.75">
      <c r="H914" s="158"/>
      <c r="I914" s="158"/>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8"/>
      <c r="AG914" s="158"/>
      <c r="AH914" s="158"/>
      <c r="AI914" s="158"/>
      <c r="AJ914" s="158"/>
      <c r="AK914" s="158"/>
      <c r="AL914" s="158"/>
      <c r="AM914" s="158"/>
      <c r="AN914" s="158"/>
      <c r="AO914" s="158"/>
      <c r="AP914" s="158"/>
      <c r="AQ914" s="158"/>
      <c r="AR914" s="158"/>
      <c r="AS914" s="158"/>
      <c r="AT914" s="158"/>
      <c r="AU914" s="158"/>
      <c r="AV914" s="158"/>
      <c r="AW914" s="158"/>
    </row>
    <row r="915" spans="8:49" ht="12.75">
      <c r="H915" s="158"/>
      <c r="I915" s="158"/>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8"/>
      <c r="AG915" s="158"/>
      <c r="AH915" s="158"/>
      <c r="AI915" s="158"/>
      <c r="AJ915" s="158"/>
      <c r="AK915" s="158"/>
      <c r="AL915" s="158"/>
      <c r="AM915" s="158"/>
      <c r="AN915" s="158"/>
      <c r="AO915" s="158"/>
      <c r="AP915" s="158"/>
      <c r="AQ915" s="158"/>
      <c r="AR915" s="158"/>
      <c r="AS915" s="158"/>
      <c r="AT915" s="158"/>
      <c r="AU915" s="158"/>
      <c r="AV915" s="158"/>
      <c r="AW915" s="158"/>
    </row>
    <row r="916" spans="8:49" ht="12.75">
      <c r="H916" s="158"/>
      <c r="I916" s="158"/>
      <c r="J916" s="158"/>
      <c r="K916" s="158"/>
      <c r="L916" s="158"/>
      <c r="M916" s="158"/>
      <c r="N916" s="158"/>
      <c r="O916" s="158"/>
      <c r="P916" s="158"/>
      <c r="Q916" s="158"/>
      <c r="R916" s="158"/>
      <c r="S916" s="158"/>
      <c r="T916" s="158"/>
      <c r="U916" s="158"/>
      <c r="V916" s="158"/>
      <c r="W916" s="158"/>
      <c r="X916" s="158"/>
      <c r="Y916" s="158"/>
      <c r="Z916" s="158"/>
      <c r="AA916" s="158"/>
      <c r="AB916" s="158"/>
      <c r="AC916" s="158"/>
      <c r="AD916" s="158"/>
      <c r="AE916" s="158"/>
      <c r="AF916" s="158"/>
      <c r="AG916" s="158"/>
      <c r="AH916" s="158"/>
      <c r="AI916" s="158"/>
      <c r="AJ916" s="158"/>
      <c r="AK916" s="158"/>
      <c r="AL916" s="158"/>
      <c r="AM916" s="158"/>
      <c r="AN916" s="158"/>
      <c r="AO916" s="158"/>
      <c r="AP916" s="158"/>
      <c r="AQ916" s="158"/>
      <c r="AR916" s="158"/>
      <c r="AS916" s="158"/>
      <c r="AT916" s="158"/>
      <c r="AU916" s="158"/>
      <c r="AV916" s="158"/>
      <c r="AW916" s="158"/>
    </row>
    <row r="917" spans="8:49" ht="12.75">
      <c r="H917" s="158"/>
      <c r="I917" s="158"/>
      <c r="J917" s="158"/>
      <c r="K917" s="158"/>
      <c r="L917" s="158"/>
      <c r="M917" s="158"/>
      <c r="N917" s="158"/>
      <c r="O917" s="158"/>
      <c r="P917" s="158"/>
      <c r="Q917" s="158"/>
      <c r="R917" s="158"/>
      <c r="S917" s="158"/>
      <c r="T917" s="158"/>
      <c r="U917" s="158"/>
      <c r="V917" s="158"/>
      <c r="W917" s="158"/>
      <c r="X917" s="158"/>
      <c r="Y917" s="158"/>
      <c r="Z917" s="158"/>
      <c r="AA917" s="158"/>
      <c r="AB917" s="158"/>
      <c r="AC917" s="158"/>
      <c r="AD917" s="158"/>
      <c r="AE917" s="158"/>
      <c r="AF917" s="158"/>
      <c r="AG917" s="158"/>
      <c r="AH917" s="158"/>
      <c r="AI917" s="158"/>
      <c r="AJ917" s="158"/>
      <c r="AK917" s="158"/>
      <c r="AL917" s="158"/>
      <c r="AM917" s="158"/>
      <c r="AN917" s="158"/>
      <c r="AO917" s="158"/>
      <c r="AP917" s="158"/>
      <c r="AQ917" s="158"/>
      <c r="AR917" s="158"/>
      <c r="AS917" s="158"/>
      <c r="AT917" s="158"/>
      <c r="AU917" s="158"/>
      <c r="AV917" s="158"/>
      <c r="AW917" s="158"/>
    </row>
    <row r="918" spans="8:49" ht="12.75">
      <c r="H918" s="158"/>
      <c r="I918" s="158"/>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c r="AH918" s="158"/>
      <c r="AI918" s="158"/>
      <c r="AJ918" s="158"/>
      <c r="AK918" s="158"/>
      <c r="AL918" s="158"/>
      <c r="AM918" s="158"/>
      <c r="AN918" s="158"/>
      <c r="AO918" s="158"/>
      <c r="AP918" s="158"/>
      <c r="AQ918" s="158"/>
      <c r="AR918" s="158"/>
      <c r="AS918" s="158"/>
      <c r="AT918" s="158"/>
      <c r="AU918" s="158"/>
      <c r="AV918" s="158"/>
      <c r="AW918" s="158"/>
    </row>
    <row r="919" spans="8:49" ht="12.75">
      <c r="H919" s="158"/>
      <c r="I919" s="158"/>
      <c r="J919" s="158"/>
      <c r="K919" s="158"/>
      <c r="L919" s="158"/>
      <c r="M919" s="158"/>
      <c r="N919" s="158"/>
      <c r="O919" s="158"/>
      <c r="P919" s="158"/>
      <c r="Q919" s="158"/>
      <c r="R919" s="158"/>
      <c r="S919" s="158"/>
      <c r="T919" s="158"/>
      <c r="U919" s="158"/>
      <c r="V919" s="158"/>
      <c r="W919" s="158"/>
      <c r="X919" s="158"/>
      <c r="Y919" s="158"/>
      <c r="Z919" s="158"/>
      <c r="AA919" s="158"/>
      <c r="AB919" s="158"/>
      <c r="AC919" s="158"/>
      <c r="AD919" s="158"/>
      <c r="AE919" s="158"/>
      <c r="AF919" s="158"/>
      <c r="AG919" s="158"/>
      <c r="AH919" s="158"/>
      <c r="AI919" s="158"/>
      <c r="AJ919" s="158"/>
      <c r="AK919" s="158"/>
      <c r="AL919" s="158"/>
      <c r="AM919" s="158"/>
      <c r="AN919" s="158"/>
      <c r="AO919" s="158"/>
      <c r="AP919" s="158"/>
      <c r="AQ919" s="158"/>
      <c r="AR919" s="158"/>
      <c r="AS919" s="158"/>
      <c r="AT919" s="158"/>
      <c r="AU919" s="158"/>
      <c r="AV919" s="158"/>
      <c r="AW919" s="158"/>
    </row>
    <row r="920" spans="8:49" ht="12.75">
      <c r="H920" s="158"/>
      <c r="I920" s="158"/>
      <c r="J920" s="158"/>
      <c r="K920" s="158"/>
      <c r="L920" s="158"/>
      <c r="M920" s="158"/>
      <c r="N920" s="158"/>
      <c r="O920" s="158"/>
      <c r="P920" s="158"/>
      <c r="Q920" s="158"/>
      <c r="R920" s="158"/>
      <c r="S920" s="158"/>
      <c r="T920" s="158"/>
      <c r="U920" s="158"/>
      <c r="V920" s="158"/>
      <c r="W920" s="158"/>
      <c r="X920" s="158"/>
      <c r="Y920" s="158"/>
      <c r="Z920" s="158"/>
      <c r="AA920" s="158"/>
      <c r="AB920" s="158"/>
      <c r="AC920" s="158"/>
      <c r="AD920" s="158"/>
      <c r="AE920" s="158"/>
      <c r="AF920" s="158"/>
      <c r="AG920" s="158"/>
      <c r="AH920" s="158"/>
      <c r="AI920" s="158"/>
      <c r="AJ920" s="158"/>
      <c r="AK920" s="158"/>
      <c r="AL920" s="158"/>
      <c r="AM920" s="158"/>
      <c r="AN920" s="158"/>
      <c r="AO920" s="158"/>
      <c r="AP920" s="158"/>
      <c r="AQ920" s="158"/>
      <c r="AR920" s="158"/>
      <c r="AS920" s="158"/>
      <c r="AT920" s="158"/>
      <c r="AU920" s="158"/>
      <c r="AV920" s="158"/>
      <c r="AW920" s="158"/>
    </row>
    <row r="921" spans="8:49" ht="12.75">
      <c r="H921" s="158"/>
      <c r="I921" s="158"/>
      <c r="J921" s="158"/>
      <c r="K921" s="158"/>
      <c r="L921" s="158"/>
      <c r="M921" s="158"/>
      <c r="N921" s="158"/>
      <c r="O921" s="158"/>
      <c r="P921" s="158"/>
      <c r="Q921" s="158"/>
      <c r="R921" s="158"/>
      <c r="S921" s="158"/>
      <c r="T921" s="158"/>
      <c r="U921" s="158"/>
      <c r="V921" s="158"/>
      <c r="W921" s="158"/>
      <c r="X921" s="158"/>
      <c r="Y921" s="158"/>
      <c r="Z921" s="158"/>
      <c r="AA921" s="158"/>
      <c r="AB921" s="158"/>
      <c r="AC921" s="158"/>
      <c r="AD921" s="158"/>
      <c r="AE921" s="158"/>
      <c r="AF921" s="158"/>
      <c r="AG921" s="158"/>
      <c r="AH921" s="158"/>
      <c r="AI921" s="158"/>
      <c r="AJ921" s="158"/>
      <c r="AK921" s="158"/>
      <c r="AL921" s="158"/>
      <c r="AM921" s="158"/>
      <c r="AN921" s="158"/>
      <c r="AO921" s="158"/>
      <c r="AP921" s="158"/>
      <c r="AQ921" s="158"/>
      <c r="AR921" s="158"/>
      <c r="AS921" s="158"/>
      <c r="AT921" s="158"/>
      <c r="AU921" s="158"/>
      <c r="AV921" s="158"/>
      <c r="AW921" s="158"/>
    </row>
    <row r="922" spans="8:49" ht="12.75">
      <c r="H922" s="158"/>
      <c r="I922" s="158"/>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c r="AF922" s="158"/>
      <c r="AG922" s="158"/>
      <c r="AH922" s="158"/>
      <c r="AI922" s="158"/>
      <c r="AJ922" s="158"/>
      <c r="AK922" s="158"/>
      <c r="AL922" s="158"/>
      <c r="AM922" s="158"/>
      <c r="AN922" s="158"/>
      <c r="AO922" s="158"/>
      <c r="AP922" s="158"/>
      <c r="AQ922" s="158"/>
      <c r="AR922" s="158"/>
      <c r="AS922" s="158"/>
      <c r="AT922" s="158"/>
      <c r="AU922" s="158"/>
      <c r="AV922" s="158"/>
      <c r="AW922" s="158"/>
    </row>
    <row r="923" spans="8:49" ht="12.75">
      <c r="H923" s="158"/>
      <c r="I923" s="158"/>
      <c r="J923" s="158"/>
      <c r="K923" s="158"/>
      <c r="L923" s="158"/>
      <c r="M923" s="158"/>
      <c r="N923" s="158"/>
      <c r="O923" s="158"/>
      <c r="P923" s="158"/>
      <c r="Q923" s="158"/>
      <c r="R923" s="158"/>
      <c r="S923" s="158"/>
      <c r="T923" s="158"/>
      <c r="U923" s="158"/>
      <c r="V923" s="158"/>
      <c r="W923" s="158"/>
      <c r="X923" s="158"/>
      <c r="Y923" s="158"/>
      <c r="Z923" s="158"/>
      <c r="AA923" s="158"/>
      <c r="AB923" s="158"/>
      <c r="AC923" s="158"/>
      <c r="AD923" s="158"/>
      <c r="AE923" s="158"/>
      <c r="AF923" s="158"/>
      <c r="AG923" s="158"/>
      <c r="AH923" s="158"/>
      <c r="AI923" s="158"/>
      <c r="AJ923" s="158"/>
      <c r="AK923" s="158"/>
      <c r="AL923" s="158"/>
      <c r="AM923" s="158"/>
      <c r="AN923" s="158"/>
      <c r="AO923" s="158"/>
      <c r="AP923" s="158"/>
      <c r="AQ923" s="158"/>
      <c r="AR923" s="158"/>
      <c r="AS923" s="158"/>
      <c r="AT923" s="158"/>
      <c r="AU923" s="158"/>
      <c r="AV923" s="158"/>
      <c r="AW923" s="158"/>
    </row>
    <row r="924" spans="8:49" ht="12.75">
      <c r="H924" s="158"/>
      <c r="I924" s="158"/>
      <c r="J924" s="158"/>
      <c r="K924" s="158"/>
      <c r="L924" s="158"/>
      <c r="M924" s="158"/>
      <c r="N924" s="158"/>
      <c r="O924" s="158"/>
      <c r="P924" s="158"/>
      <c r="Q924" s="158"/>
      <c r="R924" s="158"/>
      <c r="S924" s="158"/>
      <c r="T924" s="158"/>
      <c r="U924" s="158"/>
      <c r="V924" s="158"/>
      <c r="W924" s="158"/>
      <c r="X924" s="158"/>
      <c r="Y924" s="158"/>
      <c r="Z924" s="158"/>
      <c r="AA924" s="158"/>
      <c r="AB924" s="158"/>
      <c r="AC924" s="158"/>
      <c r="AD924" s="158"/>
      <c r="AE924" s="158"/>
      <c r="AF924" s="158"/>
      <c r="AG924" s="158"/>
      <c r="AH924" s="158"/>
      <c r="AI924" s="158"/>
      <c r="AJ924" s="158"/>
      <c r="AK924" s="158"/>
      <c r="AL924" s="158"/>
      <c r="AM924" s="158"/>
      <c r="AN924" s="158"/>
      <c r="AO924" s="158"/>
      <c r="AP924" s="158"/>
      <c r="AQ924" s="158"/>
      <c r="AR924" s="158"/>
      <c r="AS924" s="158"/>
      <c r="AT924" s="158"/>
      <c r="AU924" s="158"/>
      <c r="AV924" s="158"/>
      <c r="AW924" s="158"/>
    </row>
    <row r="925" spans="8:49" ht="12.75">
      <c r="H925" s="158"/>
      <c r="I925" s="158"/>
      <c r="J925" s="158"/>
      <c r="K925" s="158"/>
      <c r="L925" s="158"/>
      <c r="M925" s="158"/>
      <c r="N925" s="158"/>
      <c r="O925" s="158"/>
      <c r="P925" s="158"/>
      <c r="Q925" s="158"/>
      <c r="R925" s="158"/>
      <c r="S925" s="158"/>
      <c r="T925" s="158"/>
      <c r="U925" s="158"/>
      <c r="V925" s="158"/>
      <c r="W925" s="158"/>
      <c r="X925" s="158"/>
      <c r="Y925" s="158"/>
      <c r="Z925" s="158"/>
      <c r="AA925" s="158"/>
      <c r="AB925" s="158"/>
      <c r="AC925" s="158"/>
      <c r="AD925" s="158"/>
      <c r="AE925" s="158"/>
      <c r="AF925" s="158"/>
      <c r="AG925" s="158"/>
      <c r="AH925" s="158"/>
      <c r="AI925" s="158"/>
      <c r="AJ925" s="158"/>
      <c r="AK925" s="158"/>
      <c r="AL925" s="158"/>
      <c r="AM925" s="158"/>
      <c r="AN925" s="158"/>
      <c r="AO925" s="158"/>
      <c r="AP925" s="158"/>
      <c r="AQ925" s="158"/>
      <c r="AR925" s="158"/>
      <c r="AS925" s="158"/>
      <c r="AT925" s="158"/>
      <c r="AU925" s="158"/>
      <c r="AV925" s="158"/>
      <c r="AW925" s="158"/>
    </row>
    <row r="926" spans="8:49" ht="12.75">
      <c r="H926" s="158"/>
      <c r="I926" s="158"/>
      <c r="J926" s="158"/>
      <c r="K926" s="158"/>
      <c r="L926" s="158"/>
      <c r="M926" s="158"/>
      <c r="N926" s="158"/>
      <c r="O926" s="158"/>
      <c r="P926" s="158"/>
      <c r="Q926" s="158"/>
      <c r="R926" s="158"/>
      <c r="S926" s="158"/>
      <c r="T926" s="158"/>
      <c r="U926" s="158"/>
      <c r="V926" s="158"/>
      <c r="W926" s="158"/>
      <c r="X926" s="158"/>
      <c r="Y926" s="158"/>
      <c r="Z926" s="158"/>
      <c r="AA926" s="158"/>
      <c r="AB926" s="158"/>
      <c r="AC926" s="158"/>
      <c r="AD926" s="158"/>
      <c r="AE926" s="158"/>
      <c r="AF926" s="158"/>
      <c r="AG926" s="158"/>
      <c r="AH926" s="158"/>
      <c r="AI926" s="158"/>
      <c r="AJ926" s="158"/>
      <c r="AK926" s="158"/>
      <c r="AL926" s="158"/>
      <c r="AM926" s="158"/>
      <c r="AN926" s="158"/>
      <c r="AO926" s="158"/>
      <c r="AP926" s="158"/>
      <c r="AQ926" s="158"/>
      <c r="AR926" s="158"/>
      <c r="AS926" s="158"/>
      <c r="AT926" s="158"/>
      <c r="AU926" s="158"/>
      <c r="AV926" s="158"/>
      <c r="AW926" s="158"/>
    </row>
    <row r="927" spans="8:49" ht="12.75">
      <c r="H927" s="158"/>
      <c r="I927" s="158"/>
      <c r="J927" s="158"/>
      <c r="K927" s="158"/>
      <c r="L927" s="158"/>
      <c r="M927" s="158"/>
      <c r="N927" s="158"/>
      <c r="O927" s="158"/>
      <c r="P927" s="158"/>
      <c r="Q927" s="158"/>
      <c r="R927" s="158"/>
      <c r="S927" s="158"/>
      <c r="T927" s="158"/>
      <c r="U927" s="158"/>
      <c r="V927" s="158"/>
      <c r="W927" s="158"/>
      <c r="X927" s="158"/>
      <c r="Y927" s="158"/>
      <c r="Z927" s="158"/>
      <c r="AA927" s="158"/>
      <c r="AB927" s="158"/>
      <c r="AC927" s="158"/>
      <c r="AD927" s="158"/>
      <c r="AE927" s="158"/>
      <c r="AF927" s="158"/>
      <c r="AG927" s="158"/>
      <c r="AH927" s="158"/>
      <c r="AI927" s="158"/>
      <c r="AJ927" s="158"/>
      <c r="AK927" s="158"/>
      <c r="AL927" s="158"/>
      <c r="AM927" s="158"/>
      <c r="AN927" s="158"/>
      <c r="AO927" s="158"/>
      <c r="AP927" s="158"/>
      <c r="AQ927" s="158"/>
      <c r="AR927" s="158"/>
      <c r="AS927" s="158"/>
      <c r="AT927" s="158"/>
      <c r="AU927" s="158"/>
      <c r="AV927" s="158"/>
      <c r="AW927" s="158"/>
    </row>
    <row r="928" spans="8:49" ht="12.75">
      <c r="H928" s="158"/>
      <c r="I928" s="158"/>
      <c r="J928" s="158"/>
      <c r="K928" s="158"/>
      <c r="L928" s="158"/>
      <c r="M928" s="158"/>
      <c r="N928" s="158"/>
      <c r="O928" s="158"/>
      <c r="P928" s="158"/>
      <c r="Q928" s="158"/>
      <c r="R928" s="158"/>
      <c r="S928" s="158"/>
      <c r="T928" s="158"/>
      <c r="U928" s="158"/>
      <c r="V928" s="158"/>
      <c r="W928" s="158"/>
      <c r="X928" s="158"/>
      <c r="Y928" s="158"/>
      <c r="Z928" s="158"/>
      <c r="AA928" s="158"/>
      <c r="AB928" s="158"/>
      <c r="AC928" s="158"/>
      <c r="AD928" s="158"/>
      <c r="AE928" s="158"/>
      <c r="AF928" s="158"/>
      <c r="AG928" s="158"/>
      <c r="AH928" s="158"/>
      <c r="AI928" s="158"/>
      <c r="AJ928" s="158"/>
      <c r="AK928" s="158"/>
      <c r="AL928" s="158"/>
      <c r="AM928" s="158"/>
      <c r="AN928" s="158"/>
      <c r="AO928" s="158"/>
      <c r="AP928" s="158"/>
      <c r="AQ928" s="158"/>
      <c r="AR928" s="158"/>
      <c r="AS928" s="158"/>
      <c r="AT928" s="158"/>
      <c r="AU928" s="158"/>
      <c r="AV928" s="158"/>
      <c r="AW928" s="158"/>
    </row>
    <row r="929" spans="8:49" ht="12.75">
      <c r="H929" s="158"/>
      <c r="I929" s="158"/>
      <c r="J929" s="158"/>
      <c r="K929" s="158"/>
      <c r="L929" s="158"/>
      <c r="M929" s="158"/>
      <c r="N929" s="158"/>
      <c r="O929" s="158"/>
      <c r="P929" s="158"/>
      <c r="Q929" s="158"/>
      <c r="R929" s="158"/>
      <c r="S929" s="158"/>
      <c r="T929" s="158"/>
      <c r="U929" s="158"/>
      <c r="V929" s="158"/>
      <c r="W929" s="158"/>
      <c r="X929" s="158"/>
      <c r="Y929" s="158"/>
      <c r="Z929" s="158"/>
      <c r="AA929" s="158"/>
      <c r="AB929" s="158"/>
      <c r="AC929" s="158"/>
      <c r="AD929" s="158"/>
      <c r="AE929" s="158"/>
      <c r="AF929" s="158"/>
      <c r="AG929" s="158"/>
      <c r="AH929" s="158"/>
      <c r="AI929" s="158"/>
      <c r="AJ929" s="158"/>
      <c r="AK929" s="158"/>
      <c r="AL929" s="158"/>
      <c r="AM929" s="158"/>
      <c r="AN929" s="158"/>
      <c r="AO929" s="158"/>
      <c r="AP929" s="158"/>
      <c r="AQ929" s="158"/>
      <c r="AR929" s="158"/>
      <c r="AS929" s="158"/>
      <c r="AT929" s="158"/>
      <c r="AU929" s="158"/>
      <c r="AV929" s="158"/>
      <c r="AW929" s="158"/>
    </row>
    <row r="930" spans="8:49" ht="12.75">
      <c r="H930" s="158"/>
      <c r="I930" s="158"/>
      <c r="J930" s="158"/>
      <c r="K930" s="158"/>
      <c r="L930" s="158"/>
      <c r="M930" s="158"/>
      <c r="N930" s="158"/>
      <c r="O930" s="158"/>
      <c r="P930" s="158"/>
      <c r="Q930" s="158"/>
      <c r="R930" s="158"/>
      <c r="S930" s="158"/>
      <c r="T930" s="158"/>
      <c r="U930" s="158"/>
      <c r="V930" s="158"/>
      <c r="W930" s="158"/>
      <c r="X930" s="158"/>
      <c r="Y930" s="158"/>
      <c r="Z930" s="158"/>
      <c r="AA930" s="158"/>
      <c r="AB930" s="158"/>
      <c r="AC930" s="158"/>
      <c r="AD930" s="158"/>
      <c r="AE930" s="158"/>
      <c r="AF930" s="158"/>
      <c r="AG930" s="158"/>
      <c r="AH930" s="158"/>
      <c r="AI930" s="158"/>
      <c r="AJ930" s="158"/>
      <c r="AK930" s="158"/>
      <c r="AL930" s="158"/>
      <c r="AM930" s="158"/>
      <c r="AN930" s="158"/>
      <c r="AO930" s="158"/>
      <c r="AP930" s="158"/>
      <c r="AQ930" s="158"/>
      <c r="AR930" s="158"/>
      <c r="AS930" s="158"/>
      <c r="AT930" s="158"/>
      <c r="AU930" s="158"/>
      <c r="AV930" s="158"/>
      <c r="AW930" s="158"/>
    </row>
    <row r="931" spans="8:49" ht="12.75">
      <c r="H931" s="158"/>
      <c r="I931" s="158"/>
      <c r="J931" s="158"/>
      <c r="K931" s="158"/>
      <c r="L931" s="158"/>
      <c r="M931" s="158"/>
      <c r="N931" s="158"/>
      <c r="O931" s="158"/>
      <c r="P931" s="158"/>
      <c r="Q931" s="158"/>
      <c r="R931" s="158"/>
      <c r="S931" s="158"/>
      <c r="T931" s="158"/>
      <c r="U931" s="158"/>
      <c r="V931" s="158"/>
      <c r="W931" s="158"/>
      <c r="X931" s="158"/>
      <c r="Y931" s="158"/>
      <c r="Z931" s="158"/>
      <c r="AA931" s="158"/>
      <c r="AB931" s="158"/>
      <c r="AC931" s="158"/>
      <c r="AD931" s="158"/>
      <c r="AE931" s="158"/>
      <c r="AF931" s="158"/>
      <c r="AG931" s="158"/>
      <c r="AH931" s="158"/>
      <c r="AI931" s="158"/>
      <c r="AJ931" s="158"/>
      <c r="AK931" s="158"/>
      <c r="AL931" s="158"/>
      <c r="AM931" s="158"/>
      <c r="AN931" s="158"/>
      <c r="AO931" s="158"/>
      <c r="AP931" s="158"/>
      <c r="AQ931" s="158"/>
      <c r="AR931" s="158"/>
      <c r="AS931" s="158"/>
      <c r="AT931" s="158"/>
      <c r="AU931" s="158"/>
      <c r="AV931" s="158"/>
      <c r="AW931" s="158"/>
    </row>
    <row r="932" spans="8:49" ht="12.75">
      <c r="H932" s="158"/>
      <c r="I932" s="158"/>
      <c r="J932" s="158"/>
      <c r="K932" s="158"/>
      <c r="L932" s="158"/>
      <c r="M932" s="158"/>
      <c r="N932" s="158"/>
      <c r="O932" s="158"/>
      <c r="P932" s="158"/>
      <c r="Q932" s="158"/>
      <c r="R932" s="158"/>
      <c r="S932" s="158"/>
      <c r="T932" s="158"/>
      <c r="U932" s="158"/>
      <c r="V932" s="158"/>
      <c r="W932" s="158"/>
      <c r="X932" s="158"/>
      <c r="Y932" s="158"/>
      <c r="Z932" s="158"/>
      <c r="AA932" s="158"/>
      <c r="AB932" s="158"/>
      <c r="AC932" s="158"/>
      <c r="AD932" s="158"/>
      <c r="AE932" s="158"/>
      <c r="AF932" s="158"/>
      <c r="AG932" s="158"/>
      <c r="AH932" s="158"/>
      <c r="AI932" s="158"/>
      <c r="AJ932" s="158"/>
      <c r="AK932" s="158"/>
      <c r="AL932" s="158"/>
      <c r="AM932" s="158"/>
      <c r="AN932" s="158"/>
      <c r="AO932" s="158"/>
      <c r="AP932" s="158"/>
      <c r="AQ932" s="158"/>
      <c r="AR932" s="158"/>
      <c r="AS932" s="158"/>
      <c r="AT932" s="158"/>
      <c r="AU932" s="158"/>
      <c r="AV932" s="158"/>
      <c r="AW932" s="158"/>
    </row>
    <row r="933" spans="8:49" ht="12.75">
      <c r="H933" s="158"/>
      <c r="I933" s="158"/>
      <c r="J933" s="158"/>
      <c r="K933" s="158"/>
      <c r="L933" s="158"/>
      <c r="M933" s="158"/>
      <c r="N933" s="158"/>
      <c r="O933" s="158"/>
      <c r="P933" s="158"/>
      <c r="Q933" s="158"/>
      <c r="R933" s="158"/>
      <c r="S933" s="158"/>
      <c r="T933" s="158"/>
      <c r="U933" s="158"/>
      <c r="V933" s="158"/>
      <c r="W933" s="158"/>
      <c r="X933" s="158"/>
      <c r="Y933" s="158"/>
      <c r="Z933" s="158"/>
      <c r="AA933" s="158"/>
      <c r="AB933" s="158"/>
      <c r="AC933" s="158"/>
      <c r="AD933" s="158"/>
      <c r="AE933" s="158"/>
      <c r="AF933" s="158"/>
      <c r="AG933" s="158"/>
      <c r="AH933" s="158"/>
      <c r="AI933" s="158"/>
      <c r="AJ933" s="158"/>
      <c r="AK933" s="158"/>
      <c r="AL933" s="158"/>
      <c r="AM933" s="158"/>
      <c r="AN933" s="158"/>
      <c r="AO933" s="158"/>
      <c r="AP933" s="158"/>
      <c r="AQ933" s="158"/>
      <c r="AR933" s="158"/>
      <c r="AS933" s="158"/>
      <c r="AT933" s="158"/>
      <c r="AU933" s="158"/>
      <c r="AV933" s="158"/>
      <c r="AW933" s="158"/>
    </row>
    <row r="934" spans="8:49" ht="12.75">
      <c r="H934" s="158"/>
      <c r="I934" s="158"/>
      <c r="J934" s="158"/>
      <c r="K934" s="158"/>
      <c r="L934" s="158"/>
      <c r="M934" s="158"/>
      <c r="N934" s="158"/>
      <c r="O934" s="158"/>
      <c r="P934" s="158"/>
      <c r="Q934" s="158"/>
      <c r="R934" s="158"/>
      <c r="S934" s="158"/>
      <c r="T934" s="158"/>
      <c r="U934" s="158"/>
      <c r="V934" s="158"/>
      <c r="W934" s="158"/>
      <c r="X934" s="158"/>
      <c r="Y934" s="158"/>
      <c r="Z934" s="158"/>
      <c r="AA934" s="158"/>
      <c r="AB934" s="158"/>
      <c r="AC934" s="158"/>
      <c r="AD934" s="158"/>
      <c r="AE934" s="158"/>
      <c r="AF934" s="158"/>
      <c r="AG934" s="158"/>
      <c r="AH934" s="158"/>
      <c r="AI934" s="158"/>
      <c r="AJ934" s="158"/>
      <c r="AK934" s="158"/>
      <c r="AL934" s="158"/>
      <c r="AM934" s="158"/>
      <c r="AN934" s="158"/>
      <c r="AO934" s="158"/>
      <c r="AP934" s="158"/>
      <c r="AQ934" s="158"/>
      <c r="AR934" s="158"/>
      <c r="AS934" s="158"/>
      <c r="AT934" s="158"/>
      <c r="AU934" s="158"/>
      <c r="AV934" s="158"/>
      <c r="AW934" s="158"/>
    </row>
    <row r="935" spans="8:49" ht="12.75">
      <c r="H935" s="158"/>
      <c r="I935" s="158"/>
      <c r="J935" s="158"/>
      <c r="K935" s="158"/>
      <c r="L935" s="158"/>
      <c r="M935" s="158"/>
      <c r="N935" s="158"/>
      <c r="O935" s="158"/>
      <c r="P935" s="158"/>
      <c r="Q935" s="158"/>
      <c r="R935" s="158"/>
      <c r="S935" s="158"/>
      <c r="T935" s="158"/>
      <c r="U935" s="158"/>
      <c r="V935" s="158"/>
      <c r="W935" s="158"/>
      <c r="X935" s="158"/>
      <c r="Y935" s="158"/>
      <c r="Z935" s="158"/>
      <c r="AA935" s="158"/>
      <c r="AB935" s="158"/>
      <c r="AC935" s="158"/>
      <c r="AD935" s="158"/>
      <c r="AE935" s="158"/>
      <c r="AF935" s="158"/>
      <c r="AG935" s="158"/>
      <c r="AH935" s="158"/>
      <c r="AI935" s="158"/>
      <c r="AJ935" s="158"/>
      <c r="AK935" s="158"/>
      <c r="AL935" s="158"/>
      <c r="AM935" s="158"/>
      <c r="AN935" s="158"/>
      <c r="AO935" s="158"/>
      <c r="AP935" s="158"/>
      <c r="AQ935" s="158"/>
      <c r="AR935" s="158"/>
      <c r="AS935" s="158"/>
      <c r="AT935" s="158"/>
      <c r="AU935" s="158"/>
      <c r="AV935" s="158"/>
      <c r="AW935" s="158"/>
    </row>
    <row r="936" spans="8:49" ht="12.75">
      <c r="H936" s="158"/>
      <c r="I936" s="158"/>
      <c r="J936" s="158"/>
      <c r="K936" s="158"/>
      <c r="L936" s="158"/>
      <c r="M936" s="158"/>
      <c r="N936" s="158"/>
      <c r="O936" s="158"/>
      <c r="P936" s="158"/>
      <c r="Q936" s="158"/>
      <c r="R936" s="158"/>
      <c r="S936" s="158"/>
      <c r="T936" s="158"/>
      <c r="U936" s="158"/>
      <c r="V936" s="158"/>
      <c r="W936" s="158"/>
      <c r="X936" s="158"/>
      <c r="Y936" s="158"/>
      <c r="Z936" s="158"/>
      <c r="AA936" s="158"/>
      <c r="AB936" s="158"/>
      <c r="AC936" s="158"/>
      <c r="AD936" s="158"/>
      <c r="AE936" s="158"/>
      <c r="AF936" s="158"/>
      <c r="AG936" s="158"/>
      <c r="AH936" s="158"/>
      <c r="AI936" s="158"/>
      <c r="AJ936" s="158"/>
      <c r="AK936" s="158"/>
      <c r="AL936" s="158"/>
      <c r="AM936" s="158"/>
      <c r="AN936" s="158"/>
      <c r="AO936" s="158"/>
      <c r="AP936" s="158"/>
      <c r="AQ936" s="158"/>
      <c r="AR936" s="158"/>
      <c r="AS936" s="158"/>
      <c r="AT936" s="158"/>
      <c r="AU936" s="158"/>
      <c r="AV936" s="158"/>
      <c r="AW936" s="158"/>
    </row>
    <row r="937" spans="8:49" ht="12.75">
      <c r="H937" s="158"/>
      <c r="I937" s="158"/>
      <c r="J937" s="158"/>
      <c r="K937" s="158"/>
      <c r="L937" s="158"/>
      <c r="M937" s="158"/>
      <c r="N937" s="158"/>
      <c r="O937" s="158"/>
      <c r="P937" s="158"/>
      <c r="Q937" s="158"/>
      <c r="R937" s="158"/>
      <c r="S937" s="158"/>
      <c r="T937" s="158"/>
      <c r="U937" s="158"/>
      <c r="V937" s="158"/>
      <c r="W937" s="158"/>
      <c r="X937" s="158"/>
      <c r="Y937" s="158"/>
      <c r="Z937" s="158"/>
      <c r="AA937" s="158"/>
      <c r="AB937" s="158"/>
      <c r="AC937" s="158"/>
      <c r="AD937" s="158"/>
      <c r="AE937" s="158"/>
      <c r="AF937" s="158"/>
      <c r="AG937" s="158"/>
      <c r="AH937" s="158"/>
      <c r="AI937" s="158"/>
      <c r="AJ937" s="158"/>
      <c r="AK937" s="158"/>
      <c r="AL937" s="158"/>
      <c r="AM937" s="158"/>
      <c r="AN937" s="158"/>
      <c r="AO937" s="158"/>
      <c r="AP937" s="158"/>
      <c r="AQ937" s="158"/>
      <c r="AR937" s="158"/>
      <c r="AS937" s="158"/>
      <c r="AT937" s="158"/>
      <c r="AU937" s="158"/>
      <c r="AV937" s="158"/>
      <c r="AW937" s="158"/>
    </row>
    <row r="938" spans="8:49" ht="12.75">
      <c r="H938" s="158"/>
      <c r="I938" s="158"/>
      <c r="J938" s="158"/>
      <c r="K938" s="158"/>
      <c r="L938" s="158"/>
      <c r="M938" s="158"/>
      <c r="N938" s="158"/>
      <c r="O938" s="158"/>
      <c r="P938" s="158"/>
      <c r="Q938" s="158"/>
      <c r="R938" s="158"/>
      <c r="S938" s="158"/>
      <c r="T938" s="158"/>
      <c r="U938" s="158"/>
      <c r="V938" s="158"/>
      <c r="W938" s="158"/>
      <c r="X938" s="158"/>
      <c r="Y938" s="158"/>
      <c r="Z938" s="158"/>
      <c r="AA938" s="158"/>
      <c r="AB938" s="158"/>
      <c r="AC938" s="158"/>
      <c r="AD938" s="158"/>
      <c r="AE938" s="158"/>
      <c r="AF938" s="158"/>
      <c r="AG938" s="158"/>
      <c r="AH938" s="158"/>
      <c r="AI938" s="158"/>
      <c r="AJ938" s="158"/>
      <c r="AK938" s="158"/>
      <c r="AL938" s="158"/>
      <c r="AM938" s="158"/>
      <c r="AN938" s="158"/>
      <c r="AO938" s="158"/>
      <c r="AP938" s="158"/>
      <c r="AQ938" s="158"/>
      <c r="AR938" s="158"/>
      <c r="AS938" s="158"/>
      <c r="AT938" s="158"/>
      <c r="AU938" s="158"/>
      <c r="AV938" s="158"/>
      <c r="AW938" s="158"/>
    </row>
    <row r="939" spans="8:49" ht="12.75">
      <c r="H939" s="158"/>
      <c r="I939" s="158"/>
      <c r="J939" s="158"/>
      <c r="K939" s="158"/>
      <c r="L939" s="158"/>
      <c r="M939" s="158"/>
      <c r="N939" s="158"/>
      <c r="O939" s="158"/>
      <c r="P939" s="158"/>
      <c r="Q939" s="158"/>
      <c r="R939" s="158"/>
      <c r="S939" s="158"/>
      <c r="T939" s="158"/>
      <c r="U939" s="158"/>
      <c r="V939" s="158"/>
      <c r="W939" s="158"/>
      <c r="X939" s="158"/>
      <c r="Y939" s="158"/>
      <c r="Z939" s="158"/>
      <c r="AA939" s="158"/>
      <c r="AB939" s="158"/>
      <c r="AC939" s="158"/>
      <c r="AD939" s="158"/>
      <c r="AE939" s="158"/>
      <c r="AF939" s="158"/>
      <c r="AG939" s="158"/>
      <c r="AH939" s="158"/>
      <c r="AI939" s="158"/>
      <c r="AJ939" s="158"/>
      <c r="AK939" s="158"/>
      <c r="AL939" s="158"/>
      <c r="AM939" s="158"/>
      <c r="AN939" s="158"/>
      <c r="AO939" s="158"/>
      <c r="AP939" s="158"/>
      <c r="AQ939" s="158"/>
      <c r="AR939" s="158"/>
      <c r="AS939" s="158"/>
      <c r="AT939" s="158"/>
      <c r="AU939" s="158"/>
      <c r="AV939" s="158"/>
      <c r="AW939" s="158"/>
    </row>
    <row r="940" spans="8:49" ht="12.75">
      <c r="H940" s="158"/>
      <c r="I940" s="158"/>
      <c r="J940" s="158"/>
      <c r="K940" s="158"/>
      <c r="L940" s="158"/>
      <c r="M940" s="158"/>
      <c r="N940" s="158"/>
      <c r="O940" s="158"/>
      <c r="P940" s="158"/>
      <c r="Q940" s="158"/>
      <c r="R940" s="158"/>
      <c r="S940" s="158"/>
      <c r="T940" s="158"/>
      <c r="U940" s="158"/>
      <c r="V940" s="158"/>
      <c r="W940" s="158"/>
      <c r="X940" s="158"/>
      <c r="Y940" s="158"/>
      <c r="Z940" s="158"/>
      <c r="AA940" s="158"/>
      <c r="AB940" s="158"/>
      <c r="AC940" s="158"/>
      <c r="AD940" s="158"/>
      <c r="AE940" s="158"/>
      <c r="AF940" s="158"/>
      <c r="AG940" s="158"/>
      <c r="AH940" s="158"/>
      <c r="AI940" s="158"/>
      <c r="AJ940" s="158"/>
      <c r="AK940" s="158"/>
      <c r="AL940" s="158"/>
      <c r="AM940" s="158"/>
      <c r="AN940" s="158"/>
      <c r="AO940" s="158"/>
      <c r="AP940" s="158"/>
      <c r="AQ940" s="158"/>
      <c r="AR940" s="158"/>
      <c r="AS940" s="158"/>
      <c r="AT940" s="158"/>
      <c r="AU940" s="158"/>
      <c r="AV940" s="158"/>
      <c r="AW940" s="158"/>
    </row>
    <row r="941" spans="8:49" ht="12.75">
      <c r="H941" s="158"/>
      <c r="I941" s="158"/>
      <c r="J941" s="158"/>
      <c r="K941" s="158"/>
      <c r="L941" s="158"/>
      <c r="M941" s="158"/>
      <c r="N941" s="158"/>
      <c r="O941" s="158"/>
      <c r="P941" s="158"/>
      <c r="Q941" s="158"/>
      <c r="R941" s="158"/>
      <c r="S941" s="158"/>
      <c r="T941" s="158"/>
      <c r="U941" s="158"/>
      <c r="V941" s="158"/>
      <c r="W941" s="158"/>
      <c r="X941" s="158"/>
      <c r="Y941" s="158"/>
      <c r="Z941" s="158"/>
      <c r="AA941" s="158"/>
      <c r="AB941" s="158"/>
      <c r="AC941" s="158"/>
      <c r="AD941" s="158"/>
      <c r="AE941" s="158"/>
      <c r="AF941" s="158"/>
      <c r="AG941" s="158"/>
      <c r="AH941" s="158"/>
      <c r="AI941" s="158"/>
      <c r="AJ941" s="158"/>
      <c r="AK941" s="158"/>
      <c r="AL941" s="158"/>
      <c r="AM941" s="158"/>
      <c r="AN941" s="158"/>
      <c r="AO941" s="158"/>
      <c r="AP941" s="158"/>
      <c r="AQ941" s="158"/>
      <c r="AR941" s="158"/>
      <c r="AS941" s="158"/>
      <c r="AT941" s="158"/>
      <c r="AU941" s="158"/>
      <c r="AV941" s="158"/>
      <c r="AW941" s="158"/>
    </row>
    <row r="942" spans="8:49" ht="12.75">
      <c r="H942" s="158"/>
      <c r="I942" s="158"/>
      <c r="J942" s="158"/>
      <c r="K942" s="158"/>
      <c r="L942" s="158"/>
      <c r="M942" s="158"/>
      <c r="N942" s="158"/>
      <c r="O942" s="158"/>
      <c r="P942" s="158"/>
      <c r="Q942" s="158"/>
      <c r="R942" s="158"/>
      <c r="S942" s="158"/>
      <c r="T942" s="158"/>
      <c r="U942" s="158"/>
      <c r="V942" s="158"/>
      <c r="W942" s="158"/>
      <c r="X942" s="158"/>
      <c r="Y942" s="158"/>
      <c r="Z942" s="158"/>
      <c r="AA942" s="158"/>
      <c r="AB942" s="158"/>
      <c r="AC942" s="158"/>
      <c r="AD942" s="158"/>
      <c r="AE942" s="158"/>
      <c r="AF942" s="158"/>
      <c r="AG942" s="158"/>
      <c r="AH942" s="158"/>
      <c r="AI942" s="158"/>
      <c r="AJ942" s="158"/>
      <c r="AK942" s="158"/>
      <c r="AL942" s="158"/>
      <c r="AM942" s="158"/>
      <c r="AN942" s="158"/>
      <c r="AO942" s="158"/>
      <c r="AP942" s="158"/>
      <c r="AQ942" s="158"/>
      <c r="AR942" s="158"/>
      <c r="AS942" s="158"/>
      <c r="AT942" s="158"/>
      <c r="AU942" s="158"/>
      <c r="AV942" s="158"/>
      <c r="AW942" s="158"/>
    </row>
    <row r="943" spans="8:49" ht="12.75">
      <c r="H943" s="158"/>
      <c r="I943" s="158"/>
      <c r="J943" s="158"/>
      <c r="K943" s="158"/>
      <c r="L943" s="158"/>
      <c r="M943" s="158"/>
      <c r="N943" s="158"/>
      <c r="O943" s="158"/>
      <c r="P943" s="158"/>
      <c r="Q943" s="158"/>
      <c r="R943" s="158"/>
      <c r="S943" s="158"/>
      <c r="T943" s="158"/>
      <c r="U943" s="158"/>
      <c r="V943" s="158"/>
      <c r="W943" s="158"/>
      <c r="X943" s="158"/>
      <c r="Y943" s="158"/>
      <c r="Z943" s="158"/>
      <c r="AA943" s="158"/>
      <c r="AB943" s="158"/>
      <c r="AC943" s="158"/>
      <c r="AD943" s="158"/>
      <c r="AE943" s="158"/>
      <c r="AF943" s="158"/>
      <c r="AG943" s="158"/>
      <c r="AH943" s="158"/>
      <c r="AI943" s="158"/>
      <c r="AJ943" s="158"/>
      <c r="AK943" s="158"/>
      <c r="AL943" s="158"/>
      <c r="AM943" s="158"/>
      <c r="AN943" s="158"/>
      <c r="AO943" s="158"/>
      <c r="AP943" s="158"/>
      <c r="AQ943" s="158"/>
      <c r="AR943" s="158"/>
      <c r="AS943" s="158"/>
      <c r="AT943" s="158"/>
      <c r="AU943" s="158"/>
      <c r="AV943" s="158"/>
      <c r="AW943" s="158"/>
    </row>
    <row r="944" spans="8:49" ht="12.75">
      <c r="H944" s="158"/>
      <c r="I944" s="158"/>
      <c r="J944" s="158"/>
      <c r="K944" s="158"/>
      <c r="L944" s="158"/>
      <c r="M944" s="158"/>
      <c r="N944" s="158"/>
      <c r="O944" s="158"/>
      <c r="P944" s="158"/>
      <c r="Q944" s="158"/>
      <c r="R944" s="158"/>
      <c r="S944" s="158"/>
      <c r="T944" s="158"/>
      <c r="U944" s="158"/>
      <c r="V944" s="158"/>
      <c r="W944" s="158"/>
      <c r="X944" s="158"/>
      <c r="Y944" s="158"/>
      <c r="Z944" s="158"/>
      <c r="AA944" s="158"/>
      <c r="AB944" s="158"/>
      <c r="AC944" s="158"/>
      <c r="AD944" s="158"/>
      <c r="AE944" s="158"/>
      <c r="AF944" s="158"/>
      <c r="AG944" s="158"/>
      <c r="AH944" s="158"/>
      <c r="AI944" s="158"/>
      <c r="AJ944" s="158"/>
      <c r="AK944" s="158"/>
      <c r="AL944" s="158"/>
      <c r="AM944" s="158"/>
      <c r="AN944" s="158"/>
      <c r="AO944" s="158"/>
      <c r="AP944" s="158"/>
      <c r="AQ944" s="158"/>
      <c r="AR944" s="158"/>
      <c r="AS944" s="158"/>
      <c r="AT944" s="158"/>
      <c r="AU944" s="158"/>
      <c r="AV944" s="158"/>
      <c r="AW944" s="158"/>
    </row>
    <row r="945" spans="8:49" ht="12.75">
      <c r="H945" s="158"/>
      <c r="I945" s="158"/>
      <c r="J945" s="158"/>
      <c r="K945" s="158"/>
      <c r="L945" s="158"/>
      <c r="M945" s="158"/>
      <c r="N945" s="158"/>
      <c r="O945" s="158"/>
      <c r="P945" s="158"/>
      <c r="Q945" s="158"/>
      <c r="R945" s="158"/>
      <c r="S945" s="158"/>
      <c r="T945" s="158"/>
      <c r="U945" s="158"/>
      <c r="V945" s="158"/>
      <c r="W945" s="158"/>
      <c r="X945" s="158"/>
      <c r="Y945" s="158"/>
      <c r="Z945" s="158"/>
      <c r="AA945" s="158"/>
      <c r="AB945" s="158"/>
      <c r="AC945" s="158"/>
      <c r="AD945" s="158"/>
      <c r="AE945" s="158"/>
      <c r="AF945" s="158"/>
      <c r="AG945" s="158"/>
      <c r="AH945" s="158"/>
      <c r="AI945" s="158"/>
      <c r="AJ945" s="158"/>
      <c r="AK945" s="158"/>
      <c r="AL945" s="158"/>
      <c r="AM945" s="158"/>
      <c r="AN945" s="158"/>
      <c r="AO945" s="158"/>
      <c r="AP945" s="158"/>
      <c r="AQ945" s="158"/>
      <c r="AR945" s="158"/>
      <c r="AS945" s="158"/>
      <c r="AT945" s="158"/>
      <c r="AU945" s="158"/>
      <c r="AV945" s="158"/>
      <c r="AW945" s="158"/>
    </row>
    <row r="946" spans="8:49" ht="12.75">
      <c r="H946" s="158"/>
      <c r="I946" s="158"/>
      <c r="J946" s="158"/>
      <c r="K946" s="158"/>
      <c r="L946" s="158"/>
      <c r="M946" s="158"/>
      <c r="N946" s="158"/>
      <c r="O946" s="158"/>
      <c r="P946" s="158"/>
      <c r="Q946" s="158"/>
      <c r="R946" s="158"/>
      <c r="S946" s="158"/>
      <c r="T946" s="158"/>
      <c r="U946" s="158"/>
      <c r="V946" s="158"/>
      <c r="W946" s="158"/>
      <c r="X946" s="158"/>
      <c r="Y946" s="158"/>
      <c r="Z946" s="158"/>
      <c r="AA946" s="158"/>
      <c r="AB946" s="158"/>
      <c r="AC946" s="158"/>
      <c r="AD946" s="158"/>
      <c r="AE946" s="158"/>
      <c r="AF946" s="158"/>
      <c r="AG946" s="158"/>
      <c r="AH946" s="158"/>
      <c r="AI946" s="158"/>
      <c r="AJ946" s="158"/>
      <c r="AK946" s="158"/>
      <c r="AL946" s="158"/>
      <c r="AM946" s="158"/>
      <c r="AN946" s="158"/>
      <c r="AO946" s="158"/>
      <c r="AP946" s="158"/>
      <c r="AQ946" s="158"/>
      <c r="AR946" s="158"/>
      <c r="AS946" s="158"/>
      <c r="AT946" s="158"/>
      <c r="AU946" s="158"/>
      <c r="AV946" s="158"/>
      <c r="AW946" s="158"/>
    </row>
    <row r="947" spans="8:49" ht="12.75">
      <c r="H947" s="158"/>
      <c r="I947" s="158"/>
      <c r="J947" s="158"/>
      <c r="K947" s="158"/>
      <c r="L947" s="158"/>
      <c r="M947" s="158"/>
      <c r="N947" s="158"/>
      <c r="O947" s="158"/>
      <c r="P947" s="158"/>
      <c r="Q947" s="158"/>
      <c r="R947" s="158"/>
      <c r="S947" s="158"/>
      <c r="T947" s="158"/>
      <c r="U947" s="158"/>
      <c r="V947" s="158"/>
      <c r="W947" s="158"/>
      <c r="X947" s="158"/>
      <c r="Y947" s="158"/>
      <c r="Z947" s="158"/>
      <c r="AA947" s="158"/>
      <c r="AB947" s="158"/>
      <c r="AC947" s="158"/>
      <c r="AD947" s="158"/>
      <c r="AE947" s="158"/>
      <c r="AF947" s="158"/>
      <c r="AG947" s="158"/>
      <c r="AH947" s="158"/>
      <c r="AI947" s="158"/>
      <c r="AJ947" s="158"/>
      <c r="AK947" s="158"/>
      <c r="AL947" s="158"/>
      <c r="AM947" s="158"/>
      <c r="AN947" s="158"/>
      <c r="AO947" s="158"/>
      <c r="AP947" s="158"/>
      <c r="AQ947" s="158"/>
      <c r="AR947" s="158"/>
      <c r="AS947" s="158"/>
      <c r="AT947" s="158"/>
      <c r="AU947" s="158"/>
      <c r="AV947" s="158"/>
      <c r="AW947" s="158"/>
    </row>
    <row r="948" spans="8:49" ht="12.75">
      <c r="H948" s="158"/>
      <c r="I948" s="158"/>
      <c r="J948" s="158"/>
      <c r="K948" s="158"/>
      <c r="L948" s="158"/>
      <c r="M948" s="158"/>
      <c r="N948" s="158"/>
      <c r="O948" s="158"/>
      <c r="P948" s="158"/>
      <c r="Q948" s="158"/>
      <c r="R948" s="158"/>
      <c r="S948" s="158"/>
      <c r="T948" s="158"/>
      <c r="U948" s="158"/>
      <c r="V948" s="158"/>
      <c r="W948" s="158"/>
      <c r="X948" s="158"/>
      <c r="Y948" s="158"/>
      <c r="Z948" s="158"/>
      <c r="AA948" s="158"/>
      <c r="AB948" s="158"/>
      <c r="AC948" s="158"/>
      <c r="AD948" s="158"/>
      <c r="AE948" s="158"/>
      <c r="AF948" s="158"/>
      <c r="AG948" s="158"/>
      <c r="AH948" s="158"/>
      <c r="AI948" s="158"/>
      <c r="AJ948" s="158"/>
      <c r="AK948" s="158"/>
      <c r="AL948" s="158"/>
      <c r="AM948" s="158"/>
      <c r="AN948" s="158"/>
      <c r="AO948" s="158"/>
      <c r="AP948" s="158"/>
      <c r="AQ948" s="158"/>
      <c r="AR948" s="158"/>
      <c r="AS948" s="158"/>
      <c r="AT948" s="158"/>
      <c r="AU948" s="158"/>
      <c r="AV948" s="158"/>
      <c r="AW948" s="158"/>
    </row>
    <row r="949" spans="8:49" ht="12.75">
      <c r="H949" s="158"/>
      <c r="I949" s="158"/>
      <c r="J949" s="158"/>
      <c r="K949" s="158"/>
      <c r="L949" s="158"/>
      <c r="M949" s="158"/>
      <c r="N949" s="158"/>
      <c r="O949" s="158"/>
      <c r="P949" s="158"/>
      <c r="Q949" s="158"/>
      <c r="R949" s="158"/>
      <c r="S949" s="158"/>
      <c r="T949" s="158"/>
      <c r="U949" s="158"/>
      <c r="V949" s="158"/>
      <c r="W949" s="158"/>
      <c r="X949" s="158"/>
      <c r="Y949" s="158"/>
      <c r="Z949" s="158"/>
      <c r="AA949" s="158"/>
      <c r="AB949" s="158"/>
      <c r="AC949" s="158"/>
      <c r="AD949" s="158"/>
      <c r="AE949" s="158"/>
      <c r="AF949" s="158"/>
      <c r="AG949" s="158"/>
      <c r="AH949" s="158"/>
      <c r="AI949" s="158"/>
      <c r="AJ949" s="158"/>
      <c r="AK949" s="158"/>
      <c r="AL949" s="158"/>
      <c r="AM949" s="158"/>
      <c r="AN949" s="158"/>
      <c r="AO949" s="158"/>
      <c r="AP949" s="158"/>
      <c r="AQ949" s="158"/>
      <c r="AR949" s="158"/>
      <c r="AS949" s="158"/>
      <c r="AT949" s="158"/>
      <c r="AU949" s="158"/>
      <c r="AV949" s="158"/>
      <c r="AW949" s="158"/>
    </row>
    <row r="950" spans="8:49" ht="12.75">
      <c r="H950" s="158"/>
      <c r="I950" s="158"/>
      <c r="J950" s="158"/>
      <c r="K950" s="158"/>
      <c r="L950" s="158"/>
      <c r="M950" s="158"/>
      <c r="N950" s="158"/>
      <c r="O950" s="158"/>
      <c r="P950" s="158"/>
      <c r="Q950" s="158"/>
      <c r="R950" s="158"/>
      <c r="S950" s="158"/>
      <c r="T950" s="158"/>
      <c r="U950" s="158"/>
      <c r="V950" s="158"/>
      <c r="W950" s="158"/>
      <c r="X950" s="158"/>
      <c r="Y950" s="158"/>
      <c r="Z950" s="158"/>
      <c r="AA950" s="158"/>
      <c r="AB950" s="158"/>
      <c r="AC950" s="158"/>
      <c r="AD950" s="158"/>
      <c r="AE950" s="158"/>
      <c r="AF950" s="158"/>
      <c r="AG950" s="158"/>
      <c r="AH950" s="158"/>
      <c r="AI950" s="158"/>
      <c r="AJ950" s="158"/>
      <c r="AK950" s="158"/>
      <c r="AL950" s="158"/>
      <c r="AM950" s="158"/>
      <c r="AN950" s="158"/>
      <c r="AO950" s="158"/>
      <c r="AP950" s="158"/>
      <c r="AQ950" s="158"/>
      <c r="AR950" s="158"/>
      <c r="AS950" s="158"/>
      <c r="AT950" s="158"/>
      <c r="AU950" s="158"/>
      <c r="AV950" s="158"/>
      <c r="AW950" s="158"/>
    </row>
    <row r="951" spans="8:49" ht="12.75">
      <c r="H951" s="158"/>
      <c r="I951" s="158"/>
      <c r="J951" s="158"/>
      <c r="K951" s="158"/>
      <c r="L951" s="158"/>
      <c r="M951" s="158"/>
      <c r="N951" s="158"/>
      <c r="O951" s="158"/>
      <c r="P951" s="158"/>
      <c r="Q951" s="158"/>
      <c r="R951" s="158"/>
      <c r="S951" s="158"/>
      <c r="T951" s="158"/>
      <c r="U951" s="158"/>
      <c r="V951" s="158"/>
      <c r="W951" s="158"/>
      <c r="X951" s="158"/>
      <c r="Y951" s="158"/>
      <c r="Z951" s="158"/>
      <c r="AA951" s="158"/>
      <c r="AB951" s="158"/>
      <c r="AC951" s="158"/>
      <c r="AD951" s="158"/>
      <c r="AE951" s="158"/>
      <c r="AF951" s="158"/>
      <c r="AG951" s="158"/>
      <c r="AH951" s="158"/>
      <c r="AI951" s="158"/>
      <c r="AJ951" s="158"/>
      <c r="AK951" s="158"/>
      <c r="AL951" s="158"/>
      <c r="AM951" s="158"/>
      <c r="AN951" s="158"/>
      <c r="AO951" s="158"/>
      <c r="AP951" s="158"/>
      <c r="AQ951" s="158"/>
      <c r="AR951" s="158"/>
      <c r="AS951" s="158"/>
      <c r="AT951" s="158"/>
      <c r="AU951" s="158"/>
      <c r="AV951" s="158"/>
      <c r="AW951" s="158"/>
    </row>
    <row r="952" spans="8:49" ht="12.75">
      <c r="H952" s="158"/>
      <c r="I952" s="158"/>
      <c r="J952" s="158"/>
      <c r="K952" s="158"/>
      <c r="L952" s="158"/>
      <c r="M952" s="158"/>
      <c r="N952" s="158"/>
      <c r="O952" s="158"/>
      <c r="P952" s="158"/>
      <c r="Q952" s="158"/>
      <c r="R952" s="158"/>
      <c r="S952" s="158"/>
      <c r="T952" s="158"/>
      <c r="U952" s="158"/>
      <c r="V952" s="158"/>
      <c r="W952" s="158"/>
      <c r="X952" s="158"/>
      <c r="Y952" s="158"/>
      <c r="Z952" s="158"/>
      <c r="AA952" s="158"/>
      <c r="AB952" s="158"/>
      <c r="AC952" s="158"/>
      <c r="AD952" s="158"/>
      <c r="AE952" s="158"/>
      <c r="AF952" s="158"/>
      <c r="AG952" s="158"/>
      <c r="AH952" s="158"/>
      <c r="AI952" s="158"/>
      <c r="AJ952" s="158"/>
      <c r="AK952" s="158"/>
      <c r="AL952" s="158"/>
      <c r="AM952" s="158"/>
      <c r="AN952" s="158"/>
      <c r="AO952" s="158"/>
      <c r="AP952" s="158"/>
      <c r="AQ952" s="158"/>
      <c r="AR952" s="158"/>
      <c r="AS952" s="158"/>
      <c r="AT952" s="158"/>
      <c r="AU952" s="158"/>
      <c r="AV952" s="158"/>
      <c r="AW952" s="158"/>
    </row>
    <row r="953" spans="8:49" ht="12.75">
      <c r="H953" s="158"/>
      <c r="I953" s="158"/>
      <c r="J953" s="158"/>
      <c r="K953" s="158"/>
      <c r="L953" s="158"/>
      <c r="M953" s="158"/>
      <c r="N953" s="158"/>
      <c r="O953" s="158"/>
      <c r="P953" s="158"/>
      <c r="Q953" s="158"/>
      <c r="R953" s="158"/>
      <c r="S953" s="158"/>
      <c r="T953" s="158"/>
      <c r="U953" s="158"/>
      <c r="V953" s="158"/>
      <c r="W953" s="158"/>
      <c r="X953" s="158"/>
      <c r="Y953" s="158"/>
      <c r="Z953" s="158"/>
      <c r="AA953" s="158"/>
      <c r="AB953" s="158"/>
      <c r="AC953" s="158"/>
      <c r="AD953" s="158"/>
      <c r="AE953" s="158"/>
      <c r="AF953" s="158"/>
      <c r="AG953" s="158"/>
      <c r="AH953" s="158"/>
      <c r="AI953" s="158"/>
      <c r="AJ953" s="158"/>
      <c r="AK953" s="158"/>
      <c r="AL953" s="158"/>
      <c r="AM953" s="158"/>
      <c r="AN953" s="158"/>
      <c r="AO953" s="158"/>
      <c r="AP953" s="158"/>
      <c r="AQ953" s="158"/>
      <c r="AR953" s="158"/>
      <c r="AS953" s="158"/>
      <c r="AT953" s="158"/>
      <c r="AU953" s="158"/>
      <c r="AV953" s="158"/>
      <c r="AW953" s="158"/>
    </row>
    <row r="954" spans="8:49" ht="12.75">
      <c r="H954" s="158"/>
      <c r="I954" s="158"/>
      <c r="J954" s="158"/>
      <c r="K954" s="158"/>
      <c r="L954" s="158"/>
      <c r="M954" s="158"/>
      <c r="N954" s="158"/>
      <c r="O954" s="158"/>
      <c r="P954" s="158"/>
      <c r="Q954" s="158"/>
      <c r="R954" s="158"/>
      <c r="S954" s="158"/>
      <c r="T954" s="158"/>
      <c r="U954" s="158"/>
      <c r="V954" s="158"/>
      <c r="W954" s="158"/>
      <c r="X954" s="158"/>
      <c r="Y954" s="158"/>
      <c r="Z954" s="158"/>
      <c r="AA954" s="158"/>
      <c r="AB954" s="158"/>
      <c r="AC954" s="158"/>
      <c r="AD954" s="158"/>
      <c r="AE954" s="158"/>
      <c r="AF954" s="158"/>
      <c r="AG954" s="158"/>
      <c r="AH954" s="158"/>
      <c r="AI954" s="158"/>
      <c r="AJ954" s="158"/>
      <c r="AK954" s="158"/>
      <c r="AL954" s="158"/>
      <c r="AM954" s="158"/>
      <c r="AN954" s="158"/>
      <c r="AO954" s="158"/>
      <c r="AP954" s="158"/>
      <c r="AQ954" s="158"/>
      <c r="AR954" s="158"/>
      <c r="AS954" s="158"/>
      <c r="AT954" s="158"/>
      <c r="AU954" s="158"/>
      <c r="AV954" s="158"/>
      <c r="AW954" s="158"/>
    </row>
    <row r="955" spans="8:49" ht="12.75">
      <c r="H955" s="158"/>
      <c r="I955" s="158"/>
      <c r="J955" s="158"/>
      <c r="K955" s="158"/>
      <c r="L955" s="158"/>
      <c r="M955" s="158"/>
      <c r="N955" s="158"/>
      <c r="O955" s="158"/>
      <c r="P955" s="158"/>
      <c r="Q955" s="158"/>
      <c r="R955" s="158"/>
      <c r="S955" s="158"/>
      <c r="T955" s="158"/>
      <c r="U955" s="158"/>
      <c r="V955" s="158"/>
      <c r="W955" s="158"/>
      <c r="X955" s="158"/>
      <c r="Y955" s="158"/>
      <c r="Z955" s="158"/>
      <c r="AA955" s="158"/>
      <c r="AB955" s="158"/>
      <c r="AC955" s="158"/>
      <c r="AD955" s="158"/>
      <c r="AE955" s="158"/>
      <c r="AF955" s="158"/>
      <c r="AG955" s="158"/>
      <c r="AH955" s="158"/>
      <c r="AI955" s="158"/>
      <c r="AJ955" s="158"/>
      <c r="AK955" s="158"/>
      <c r="AL955" s="158"/>
      <c r="AM955" s="158"/>
      <c r="AN955" s="158"/>
      <c r="AO955" s="158"/>
      <c r="AP955" s="158"/>
      <c r="AQ955" s="158"/>
      <c r="AR955" s="158"/>
      <c r="AS955" s="158"/>
      <c r="AT955" s="158"/>
      <c r="AU955" s="158"/>
      <c r="AV955" s="158"/>
      <c r="AW955" s="158"/>
    </row>
    <row r="956" spans="8:49" ht="12.75">
      <c r="H956" s="158"/>
      <c r="I956" s="158"/>
      <c r="J956" s="158"/>
      <c r="K956" s="158"/>
      <c r="L956" s="158"/>
      <c r="M956" s="158"/>
      <c r="N956" s="158"/>
      <c r="O956" s="158"/>
      <c r="P956" s="158"/>
      <c r="Q956" s="158"/>
      <c r="R956" s="158"/>
      <c r="S956" s="158"/>
      <c r="T956" s="158"/>
      <c r="U956" s="158"/>
      <c r="V956" s="158"/>
      <c r="W956" s="158"/>
      <c r="X956" s="158"/>
      <c r="Y956" s="158"/>
      <c r="Z956" s="158"/>
      <c r="AA956" s="158"/>
      <c r="AB956" s="158"/>
      <c r="AC956" s="158"/>
      <c r="AD956" s="158"/>
      <c r="AE956" s="158"/>
      <c r="AF956" s="158"/>
      <c r="AG956" s="158"/>
      <c r="AH956" s="158"/>
      <c r="AI956" s="158"/>
      <c r="AJ956" s="158"/>
      <c r="AK956" s="158"/>
      <c r="AL956" s="158"/>
      <c r="AM956" s="158"/>
      <c r="AN956" s="158"/>
      <c r="AO956" s="158"/>
      <c r="AP956" s="158"/>
      <c r="AQ956" s="158"/>
      <c r="AR956" s="158"/>
      <c r="AS956" s="158"/>
      <c r="AT956" s="158"/>
      <c r="AU956" s="158"/>
      <c r="AV956" s="158"/>
      <c r="AW956" s="158"/>
    </row>
    <row r="957" spans="8:49" ht="12.75">
      <c r="H957" s="158"/>
      <c r="I957" s="158"/>
      <c r="J957" s="158"/>
      <c r="K957" s="158"/>
      <c r="L957" s="158"/>
      <c r="M957" s="158"/>
      <c r="N957" s="158"/>
      <c r="O957" s="158"/>
      <c r="P957" s="158"/>
      <c r="Q957" s="158"/>
      <c r="R957" s="158"/>
      <c r="S957" s="158"/>
      <c r="T957" s="158"/>
      <c r="U957" s="158"/>
      <c r="V957" s="158"/>
      <c r="W957" s="158"/>
      <c r="X957" s="158"/>
      <c r="Y957" s="158"/>
      <c r="Z957" s="158"/>
      <c r="AA957" s="158"/>
      <c r="AB957" s="158"/>
      <c r="AC957" s="158"/>
      <c r="AD957" s="158"/>
      <c r="AE957" s="158"/>
      <c r="AF957" s="158"/>
      <c r="AG957" s="158"/>
      <c r="AH957" s="158"/>
      <c r="AI957" s="158"/>
      <c r="AJ957" s="158"/>
      <c r="AK957" s="158"/>
      <c r="AL957" s="158"/>
      <c r="AM957" s="158"/>
      <c r="AN957" s="158"/>
      <c r="AO957" s="158"/>
      <c r="AP957" s="158"/>
      <c r="AQ957" s="158"/>
      <c r="AR957" s="158"/>
      <c r="AS957" s="158"/>
      <c r="AT957" s="158"/>
      <c r="AU957" s="158"/>
      <c r="AV957" s="158"/>
      <c r="AW957" s="158"/>
    </row>
    <row r="958" spans="8:49" ht="12.75">
      <c r="H958" s="158"/>
      <c r="I958" s="158"/>
      <c r="J958" s="158"/>
      <c r="K958" s="158"/>
      <c r="L958" s="158"/>
      <c r="M958" s="158"/>
      <c r="N958" s="158"/>
      <c r="O958" s="158"/>
      <c r="P958" s="158"/>
      <c r="Q958" s="158"/>
      <c r="R958" s="158"/>
      <c r="S958" s="158"/>
      <c r="T958" s="158"/>
      <c r="U958" s="158"/>
      <c r="V958" s="158"/>
      <c r="W958" s="158"/>
      <c r="X958" s="158"/>
      <c r="Y958" s="158"/>
      <c r="Z958" s="158"/>
      <c r="AA958" s="158"/>
      <c r="AB958" s="158"/>
      <c r="AC958" s="158"/>
      <c r="AD958" s="158"/>
      <c r="AE958" s="158"/>
      <c r="AF958" s="158"/>
      <c r="AG958" s="158"/>
      <c r="AH958" s="158"/>
      <c r="AI958" s="158"/>
      <c r="AJ958" s="158"/>
      <c r="AK958" s="158"/>
      <c r="AL958" s="158"/>
      <c r="AM958" s="158"/>
      <c r="AN958" s="158"/>
      <c r="AO958" s="158"/>
      <c r="AP958" s="158"/>
      <c r="AQ958" s="158"/>
      <c r="AR958" s="158"/>
      <c r="AS958" s="158"/>
      <c r="AT958" s="158"/>
      <c r="AU958" s="158"/>
      <c r="AV958" s="158"/>
      <c r="AW958" s="158"/>
    </row>
    <row r="959" spans="8:49" ht="12.75">
      <c r="H959" s="158"/>
      <c r="I959" s="158"/>
      <c r="J959" s="158"/>
      <c r="K959" s="158"/>
      <c r="L959" s="158"/>
      <c r="M959" s="158"/>
      <c r="N959" s="158"/>
      <c r="O959" s="158"/>
      <c r="P959" s="158"/>
      <c r="Q959" s="158"/>
      <c r="R959" s="158"/>
      <c r="S959" s="158"/>
      <c r="T959" s="158"/>
      <c r="U959" s="158"/>
      <c r="V959" s="158"/>
      <c r="W959" s="158"/>
      <c r="X959" s="158"/>
      <c r="Y959" s="158"/>
      <c r="Z959" s="158"/>
      <c r="AA959" s="158"/>
      <c r="AB959" s="158"/>
      <c r="AC959" s="158"/>
      <c r="AD959" s="158"/>
      <c r="AE959" s="158"/>
      <c r="AF959" s="158"/>
      <c r="AG959" s="158"/>
      <c r="AH959" s="158"/>
      <c r="AI959" s="158"/>
      <c r="AJ959" s="158"/>
      <c r="AK959" s="158"/>
      <c r="AL959" s="158"/>
      <c r="AM959" s="158"/>
      <c r="AN959" s="158"/>
      <c r="AO959" s="158"/>
      <c r="AP959" s="158"/>
      <c r="AQ959" s="158"/>
      <c r="AR959" s="158"/>
      <c r="AS959" s="158"/>
      <c r="AT959" s="158"/>
      <c r="AU959" s="158"/>
      <c r="AV959" s="158"/>
      <c r="AW959" s="158"/>
    </row>
    <row r="960" spans="8:49" ht="12.75">
      <c r="H960" s="158"/>
      <c r="I960" s="158"/>
      <c r="J960" s="158"/>
      <c r="K960" s="158"/>
      <c r="L960" s="158"/>
      <c r="M960" s="158"/>
      <c r="N960" s="158"/>
      <c r="O960" s="158"/>
      <c r="P960" s="158"/>
      <c r="Q960" s="158"/>
      <c r="R960" s="158"/>
      <c r="S960" s="158"/>
      <c r="T960" s="158"/>
      <c r="U960" s="158"/>
      <c r="V960" s="158"/>
      <c r="W960" s="158"/>
      <c r="X960" s="158"/>
      <c r="Y960" s="158"/>
      <c r="Z960" s="158"/>
      <c r="AA960" s="158"/>
      <c r="AB960" s="158"/>
      <c r="AC960" s="158"/>
      <c r="AD960" s="158"/>
      <c r="AE960" s="158"/>
      <c r="AF960" s="158"/>
      <c r="AG960" s="158"/>
      <c r="AH960" s="158"/>
      <c r="AI960" s="158"/>
      <c r="AJ960" s="158"/>
      <c r="AK960" s="158"/>
      <c r="AL960" s="158"/>
      <c r="AM960" s="158"/>
      <c r="AN960" s="158"/>
      <c r="AO960" s="158"/>
      <c r="AP960" s="158"/>
      <c r="AQ960" s="158"/>
      <c r="AR960" s="158"/>
      <c r="AS960" s="158"/>
      <c r="AT960" s="158"/>
      <c r="AU960" s="158"/>
      <c r="AV960" s="158"/>
      <c r="AW960" s="158"/>
    </row>
    <row r="961" spans="8:49" ht="12.75">
      <c r="H961" s="158"/>
      <c r="I961" s="158"/>
      <c r="J961" s="158"/>
      <c r="K961" s="158"/>
      <c r="L961" s="158"/>
      <c r="M961" s="158"/>
      <c r="N961" s="158"/>
      <c r="O961" s="158"/>
      <c r="P961" s="158"/>
      <c r="Q961" s="158"/>
      <c r="R961" s="158"/>
      <c r="S961" s="158"/>
      <c r="T961" s="158"/>
      <c r="U961" s="158"/>
      <c r="V961" s="158"/>
      <c r="W961" s="158"/>
      <c r="X961" s="158"/>
      <c r="Y961" s="158"/>
      <c r="Z961" s="158"/>
      <c r="AA961" s="158"/>
      <c r="AB961" s="158"/>
      <c r="AC961" s="158"/>
      <c r="AD961" s="158"/>
      <c r="AE961" s="158"/>
      <c r="AF961" s="158"/>
      <c r="AG961" s="158"/>
      <c r="AH961" s="158"/>
      <c r="AI961" s="158"/>
      <c r="AJ961" s="158"/>
      <c r="AK961" s="158"/>
      <c r="AL961" s="158"/>
      <c r="AM961" s="158"/>
      <c r="AN961" s="158"/>
      <c r="AO961" s="158"/>
      <c r="AP961" s="158"/>
      <c r="AQ961" s="158"/>
      <c r="AR961" s="158"/>
      <c r="AS961" s="158"/>
      <c r="AT961" s="158"/>
      <c r="AU961" s="158"/>
      <c r="AV961" s="158"/>
      <c r="AW961" s="158"/>
    </row>
    <row r="962" spans="8:49" ht="12.75">
      <c r="H962" s="158"/>
      <c r="I962" s="158"/>
      <c r="J962" s="158"/>
      <c r="K962" s="158"/>
      <c r="L962" s="158"/>
      <c r="M962" s="158"/>
      <c r="N962" s="158"/>
      <c r="O962" s="158"/>
      <c r="P962" s="158"/>
      <c r="Q962" s="158"/>
      <c r="R962" s="158"/>
      <c r="S962" s="158"/>
      <c r="T962" s="158"/>
      <c r="U962" s="158"/>
      <c r="V962" s="158"/>
      <c r="W962" s="158"/>
      <c r="X962" s="158"/>
      <c r="Y962" s="158"/>
      <c r="Z962" s="158"/>
      <c r="AA962" s="158"/>
      <c r="AB962" s="158"/>
      <c r="AC962" s="158"/>
      <c r="AD962" s="158"/>
      <c r="AE962" s="158"/>
      <c r="AF962" s="158"/>
      <c r="AG962" s="158"/>
      <c r="AH962" s="158"/>
      <c r="AI962" s="158"/>
      <c r="AJ962" s="158"/>
      <c r="AK962" s="158"/>
      <c r="AL962" s="158"/>
      <c r="AM962" s="158"/>
      <c r="AN962" s="158"/>
      <c r="AO962" s="158"/>
      <c r="AP962" s="158"/>
      <c r="AQ962" s="158"/>
      <c r="AR962" s="158"/>
      <c r="AS962" s="158"/>
      <c r="AT962" s="158"/>
      <c r="AU962" s="158"/>
      <c r="AV962" s="158"/>
      <c r="AW962" s="158"/>
    </row>
    <row r="963" spans="8:49" ht="12.75">
      <c r="H963" s="158"/>
      <c r="I963" s="158"/>
      <c r="J963" s="158"/>
      <c r="K963" s="158"/>
      <c r="L963" s="158"/>
      <c r="M963" s="158"/>
      <c r="N963" s="158"/>
      <c r="O963" s="158"/>
      <c r="P963" s="158"/>
      <c r="Q963" s="158"/>
      <c r="R963" s="158"/>
      <c r="S963" s="158"/>
      <c r="T963" s="158"/>
      <c r="U963" s="158"/>
      <c r="V963" s="158"/>
      <c r="W963" s="158"/>
      <c r="X963" s="158"/>
      <c r="Y963" s="158"/>
      <c r="Z963" s="158"/>
      <c r="AA963" s="158"/>
      <c r="AB963" s="158"/>
      <c r="AC963" s="158"/>
      <c r="AD963" s="158"/>
      <c r="AE963" s="158"/>
      <c r="AF963" s="158"/>
      <c r="AG963" s="158"/>
      <c r="AH963" s="158"/>
      <c r="AI963" s="158"/>
      <c r="AJ963" s="158"/>
      <c r="AK963" s="158"/>
      <c r="AL963" s="158"/>
      <c r="AM963" s="158"/>
      <c r="AN963" s="158"/>
      <c r="AO963" s="158"/>
      <c r="AP963" s="158"/>
      <c r="AQ963" s="158"/>
      <c r="AR963" s="158"/>
      <c r="AS963" s="158"/>
      <c r="AT963" s="158"/>
      <c r="AU963" s="158"/>
      <c r="AV963" s="158"/>
      <c r="AW963" s="158"/>
    </row>
    <row r="964" spans="8:49" ht="12.75">
      <c r="H964" s="158"/>
      <c r="I964" s="158"/>
      <c r="J964" s="158"/>
      <c r="K964" s="158"/>
      <c r="L964" s="158"/>
      <c r="M964" s="158"/>
      <c r="N964" s="158"/>
      <c r="O964" s="158"/>
      <c r="P964" s="158"/>
      <c r="Q964" s="158"/>
      <c r="R964" s="158"/>
      <c r="S964" s="158"/>
      <c r="T964" s="158"/>
      <c r="U964" s="158"/>
      <c r="V964" s="158"/>
      <c r="W964" s="158"/>
      <c r="X964" s="158"/>
      <c r="Y964" s="158"/>
      <c r="Z964" s="158"/>
      <c r="AA964" s="158"/>
      <c r="AB964" s="158"/>
      <c r="AC964" s="158"/>
      <c r="AD964" s="158"/>
      <c r="AE964" s="158"/>
      <c r="AF964" s="158"/>
      <c r="AG964" s="158"/>
      <c r="AH964" s="158"/>
      <c r="AI964" s="158"/>
      <c r="AJ964" s="158"/>
      <c r="AK964" s="158"/>
      <c r="AL964" s="158"/>
      <c r="AM964" s="158"/>
      <c r="AN964" s="158"/>
      <c r="AO964" s="158"/>
      <c r="AP964" s="158"/>
      <c r="AQ964" s="158"/>
      <c r="AR964" s="158"/>
      <c r="AS964" s="158"/>
      <c r="AT964" s="158"/>
      <c r="AU964" s="158"/>
      <c r="AV964" s="158"/>
      <c r="AW964" s="158"/>
    </row>
    <row r="965" spans="8:49" ht="12.75">
      <c r="H965" s="158"/>
      <c r="I965" s="158"/>
      <c r="J965" s="158"/>
      <c r="K965" s="158"/>
      <c r="L965" s="158"/>
      <c r="M965" s="158"/>
      <c r="N965" s="158"/>
      <c r="O965" s="158"/>
      <c r="P965" s="158"/>
      <c r="Q965" s="158"/>
      <c r="R965" s="158"/>
      <c r="S965" s="158"/>
      <c r="T965" s="158"/>
      <c r="U965" s="158"/>
      <c r="V965" s="158"/>
      <c r="W965" s="158"/>
      <c r="X965" s="158"/>
      <c r="Y965" s="158"/>
      <c r="Z965" s="158"/>
      <c r="AA965" s="158"/>
      <c r="AB965" s="158"/>
      <c r="AC965" s="158"/>
      <c r="AD965" s="158"/>
      <c r="AE965" s="158"/>
      <c r="AF965" s="158"/>
      <c r="AG965" s="158"/>
      <c r="AH965" s="158"/>
      <c r="AI965" s="158"/>
      <c r="AJ965" s="158"/>
      <c r="AK965" s="158"/>
      <c r="AL965" s="158"/>
      <c r="AM965" s="158"/>
      <c r="AN965" s="158"/>
      <c r="AO965" s="158"/>
      <c r="AP965" s="158"/>
      <c r="AQ965" s="158"/>
      <c r="AR965" s="158"/>
      <c r="AS965" s="158"/>
      <c r="AT965" s="158"/>
      <c r="AU965" s="158"/>
      <c r="AV965" s="158"/>
      <c r="AW965" s="158"/>
    </row>
    <row r="966" spans="8:49" ht="12.75">
      <c r="H966" s="158"/>
      <c r="I966" s="158"/>
      <c r="J966" s="158"/>
      <c r="K966" s="158"/>
      <c r="L966" s="158"/>
      <c r="M966" s="158"/>
      <c r="N966" s="158"/>
      <c r="O966" s="158"/>
      <c r="P966" s="158"/>
      <c r="Q966" s="158"/>
      <c r="R966" s="158"/>
      <c r="S966" s="158"/>
      <c r="T966" s="158"/>
      <c r="U966" s="158"/>
      <c r="V966" s="158"/>
      <c r="W966" s="158"/>
      <c r="X966" s="158"/>
      <c r="Y966" s="158"/>
      <c r="Z966" s="158"/>
      <c r="AA966" s="158"/>
      <c r="AB966" s="158"/>
      <c r="AC966" s="158"/>
      <c r="AD966" s="158"/>
      <c r="AE966" s="158"/>
      <c r="AF966" s="158"/>
      <c r="AG966" s="158"/>
      <c r="AH966" s="158"/>
      <c r="AI966" s="158"/>
      <c r="AJ966" s="158"/>
      <c r="AK966" s="158"/>
      <c r="AL966" s="158"/>
      <c r="AM966" s="158"/>
      <c r="AN966" s="158"/>
      <c r="AO966" s="158"/>
      <c r="AP966" s="158"/>
      <c r="AQ966" s="158"/>
      <c r="AR966" s="158"/>
      <c r="AS966" s="158"/>
      <c r="AT966" s="158"/>
      <c r="AU966" s="158"/>
      <c r="AV966" s="158"/>
      <c r="AW966" s="158"/>
    </row>
    <row r="967" spans="8:49" ht="12.75">
      <c r="H967" s="158"/>
      <c r="I967" s="158"/>
      <c r="J967" s="158"/>
      <c r="K967" s="158"/>
      <c r="L967" s="158"/>
      <c r="M967" s="158"/>
      <c r="N967" s="158"/>
      <c r="O967" s="158"/>
      <c r="P967" s="158"/>
      <c r="Q967" s="158"/>
      <c r="R967" s="158"/>
      <c r="S967" s="158"/>
      <c r="T967" s="158"/>
      <c r="U967" s="158"/>
      <c r="V967" s="158"/>
      <c r="W967" s="158"/>
      <c r="X967" s="158"/>
      <c r="Y967" s="158"/>
      <c r="Z967" s="158"/>
      <c r="AA967" s="158"/>
      <c r="AB967" s="158"/>
      <c r="AC967" s="158"/>
      <c r="AD967" s="158"/>
      <c r="AE967" s="158"/>
      <c r="AF967" s="158"/>
      <c r="AG967" s="158"/>
      <c r="AH967" s="158"/>
      <c r="AI967" s="158"/>
      <c r="AJ967" s="158"/>
      <c r="AK967" s="158"/>
      <c r="AL967" s="158"/>
      <c r="AM967" s="158"/>
      <c r="AN967" s="158"/>
      <c r="AO967" s="158"/>
      <c r="AP967" s="158"/>
      <c r="AQ967" s="158"/>
      <c r="AR967" s="158"/>
      <c r="AS967" s="158"/>
      <c r="AT967" s="158"/>
      <c r="AU967" s="158"/>
      <c r="AV967" s="158"/>
      <c r="AW967" s="158"/>
    </row>
    <row r="968" spans="8:49" ht="12.75">
      <c r="H968" s="158"/>
      <c r="I968" s="158"/>
      <c r="J968" s="158"/>
      <c r="K968" s="158"/>
      <c r="L968" s="158"/>
      <c r="M968" s="158"/>
      <c r="N968" s="158"/>
      <c r="O968" s="158"/>
      <c r="P968" s="158"/>
      <c r="Q968" s="158"/>
      <c r="R968" s="158"/>
      <c r="S968" s="158"/>
      <c r="T968" s="158"/>
      <c r="U968" s="158"/>
      <c r="V968" s="158"/>
      <c r="W968" s="158"/>
      <c r="X968" s="158"/>
      <c r="Y968" s="158"/>
      <c r="Z968" s="158"/>
      <c r="AA968" s="158"/>
      <c r="AB968" s="158"/>
      <c r="AC968" s="158"/>
      <c r="AD968" s="158"/>
      <c r="AE968" s="158"/>
      <c r="AF968" s="158"/>
      <c r="AG968" s="158"/>
      <c r="AH968" s="158"/>
      <c r="AI968" s="158"/>
      <c r="AJ968" s="158"/>
      <c r="AK968" s="158"/>
      <c r="AL968" s="158"/>
      <c r="AM968" s="158"/>
      <c r="AN968" s="158"/>
      <c r="AO968" s="158"/>
      <c r="AP968" s="158"/>
      <c r="AQ968" s="158"/>
      <c r="AR968" s="158"/>
      <c r="AS968" s="158"/>
      <c r="AT968" s="158"/>
      <c r="AU968" s="158"/>
      <c r="AV968" s="158"/>
      <c r="AW968" s="158"/>
    </row>
    <row r="969" spans="8:49" ht="12.75">
      <c r="H969" s="158"/>
      <c r="I969" s="158"/>
      <c r="J969" s="158"/>
      <c r="K969" s="158"/>
      <c r="L969" s="158"/>
      <c r="M969" s="158"/>
      <c r="N969" s="158"/>
      <c r="O969" s="158"/>
      <c r="P969" s="158"/>
      <c r="Q969" s="158"/>
      <c r="R969" s="158"/>
      <c r="S969" s="158"/>
      <c r="T969" s="158"/>
      <c r="U969" s="158"/>
      <c r="V969" s="158"/>
      <c r="W969" s="158"/>
      <c r="X969" s="158"/>
      <c r="Y969" s="158"/>
      <c r="Z969" s="158"/>
      <c r="AA969" s="158"/>
      <c r="AB969" s="158"/>
      <c r="AC969" s="158"/>
      <c r="AD969" s="158"/>
      <c r="AE969" s="158"/>
      <c r="AF969" s="158"/>
      <c r="AG969" s="158"/>
      <c r="AH969" s="158"/>
      <c r="AI969" s="158"/>
      <c r="AJ969" s="158"/>
      <c r="AK969" s="158"/>
      <c r="AL969" s="158"/>
      <c r="AM969" s="158"/>
      <c r="AN969" s="158"/>
      <c r="AO969" s="158"/>
      <c r="AP969" s="158"/>
      <c r="AQ969" s="158"/>
      <c r="AR969" s="158"/>
      <c r="AS969" s="158"/>
      <c r="AT969" s="158"/>
      <c r="AU969" s="158"/>
      <c r="AV969" s="158"/>
      <c r="AW969" s="158"/>
    </row>
    <row r="970" spans="8:49" ht="12.75">
      <c r="H970" s="158"/>
      <c r="I970" s="158"/>
      <c r="J970" s="158"/>
      <c r="K970" s="158"/>
      <c r="L970" s="158"/>
      <c r="M970" s="158"/>
      <c r="N970" s="158"/>
      <c r="O970" s="158"/>
      <c r="P970" s="158"/>
      <c r="Q970" s="158"/>
      <c r="R970" s="158"/>
      <c r="S970" s="158"/>
      <c r="T970" s="158"/>
      <c r="U970" s="158"/>
      <c r="V970" s="158"/>
      <c r="W970" s="158"/>
      <c r="X970" s="158"/>
      <c r="Y970" s="158"/>
      <c r="Z970" s="158"/>
      <c r="AA970" s="158"/>
      <c r="AB970" s="158"/>
      <c r="AC970" s="158"/>
      <c r="AD970" s="158"/>
      <c r="AE970" s="158"/>
      <c r="AF970" s="158"/>
      <c r="AG970" s="158"/>
      <c r="AH970" s="158"/>
      <c r="AI970" s="158"/>
      <c r="AJ970" s="158"/>
      <c r="AK970" s="158"/>
      <c r="AL970" s="158"/>
      <c r="AM970" s="158"/>
      <c r="AN970" s="158"/>
      <c r="AO970" s="158"/>
      <c r="AP970" s="158"/>
      <c r="AQ970" s="158"/>
      <c r="AR970" s="158"/>
      <c r="AS970" s="158"/>
      <c r="AT970" s="158"/>
      <c r="AU970" s="158"/>
      <c r="AV970" s="158"/>
      <c r="AW970" s="158"/>
    </row>
    <row r="971" spans="8:49" ht="12.75">
      <c r="H971" s="158"/>
      <c r="I971" s="158"/>
      <c r="J971" s="158"/>
      <c r="K971" s="158"/>
      <c r="L971" s="158"/>
      <c r="M971" s="158"/>
      <c r="N971" s="158"/>
      <c r="O971" s="158"/>
      <c r="P971" s="158"/>
      <c r="Q971" s="158"/>
      <c r="R971" s="158"/>
      <c r="S971" s="158"/>
      <c r="T971" s="158"/>
      <c r="U971" s="158"/>
      <c r="V971" s="158"/>
      <c r="W971" s="158"/>
      <c r="X971" s="158"/>
      <c r="Y971" s="158"/>
      <c r="Z971" s="158"/>
      <c r="AA971" s="158"/>
      <c r="AB971" s="158"/>
      <c r="AC971" s="158"/>
      <c r="AD971" s="158"/>
      <c r="AE971" s="158"/>
      <c r="AF971" s="158"/>
      <c r="AG971" s="158"/>
      <c r="AH971" s="158"/>
      <c r="AI971" s="158"/>
      <c r="AJ971" s="158"/>
      <c r="AK971" s="158"/>
      <c r="AL971" s="158"/>
      <c r="AM971" s="158"/>
      <c r="AN971" s="158"/>
      <c r="AO971" s="158"/>
      <c r="AP971" s="158"/>
      <c r="AQ971" s="158"/>
      <c r="AR971" s="158"/>
      <c r="AS971" s="158"/>
      <c r="AT971" s="158"/>
      <c r="AU971" s="158"/>
      <c r="AV971" s="158"/>
      <c r="AW971" s="158"/>
    </row>
    <row r="972" spans="8:49" ht="12.75">
      <c r="H972" s="158"/>
      <c r="I972" s="158"/>
      <c r="J972" s="158"/>
      <c r="K972" s="158"/>
      <c r="L972" s="158"/>
      <c r="M972" s="158"/>
      <c r="N972" s="158"/>
      <c r="O972" s="158"/>
      <c r="P972" s="158"/>
      <c r="Q972" s="158"/>
      <c r="R972" s="158"/>
      <c r="S972" s="158"/>
      <c r="T972" s="158"/>
      <c r="U972" s="158"/>
      <c r="V972" s="158"/>
      <c r="W972" s="158"/>
      <c r="X972" s="158"/>
      <c r="Y972" s="158"/>
      <c r="Z972" s="158"/>
      <c r="AA972" s="158"/>
      <c r="AB972" s="158"/>
      <c r="AC972" s="158"/>
      <c r="AD972" s="158"/>
      <c r="AE972" s="158"/>
      <c r="AF972" s="158"/>
      <c r="AG972" s="158"/>
      <c r="AH972" s="158"/>
      <c r="AI972" s="158"/>
      <c r="AJ972" s="158"/>
      <c r="AK972" s="158"/>
      <c r="AL972" s="158"/>
      <c r="AM972" s="158"/>
      <c r="AN972" s="158"/>
      <c r="AO972" s="158"/>
      <c r="AP972" s="158"/>
      <c r="AQ972" s="158"/>
      <c r="AR972" s="158"/>
      <c r="AS972" s="158"/>
      <c r="AT972" s="158"/>
      <c r="AU972" s="158"/>
      <c r="AV972" s="158"/>
      <c r="AW972" s="158"/>
    </row>
    <row r="973" spans="8:49" ht="12.75">
      <c r="H973" s="158"/>
      <c r="I973" s="158"/>
      <c r="J973" s="158"/>
      <c r="K973" s="158"/>
      <c r="L973" s="158"/>
      <c r="M973" s="158"/>
      <c r="N973" s="158"/>
      <c r="O973" s="158"/>
      <c r="P973" s="158"/>
      <c r="Q973" s="158"/>
      <c r="R973" s="158"/>
      <c r="S973" s="158"/>
      <c r="T973" s="158"/>
      <c r="U973" s="158"/>
      <c r="V973" s="158"/>
      <c r="W973" s="158"/>
      <c r="X973" s="158"/>
      <c r="Y973" s="158"/>
      <c r="Z973" s="158"/>
      <c r="AA973" s="158"/>
      <c r="AB973" s="158"/>
      <c r="AC973" s="158"/>
      <c r="AD973" s="158"/>
      <c r="AE973" s="158"/>
      <c r="AF973" s="158"/>
      <c r="AG973" s="158"/>
      <c r="AH973" s="158"/>
      <c r="AI973" s="158"/>
      <c r="AJ973" s="158"/>
      <c r="AK973" s="158"/>
      <c r="AL973" s="158"/>
      <c r="AM973" s="158"/>
      <c r="AN973" s="158"/>
      <c r="AO973" s="158"/>
      <c r="AP973" s="158"/>
      <c r="AQ973" s="158"/>
      <c r="AR973" s="158"/>
      <c r="AS973" s="158"/>
      <c r="AT973" s="158"/>
      <c r="AU973" s="158"/>
      <c r="AV973" s="158"/>
      <c r="AW973" s="158"/>
    </row>
    <row r="974" spans="8:49" ht="12.75">
      <c r="H974" s="158"/>
      <c r="I974" s="158"/>
      <c r="J974" s="158"/>
      <c r="K974" s="158"/>
      <c r="L974" s="158"/>
      <c r="M974" s="158"/>
      <c r="N974" s="158"/>
      <c r="O974" s="158"/>
      <c r="P974" s="158"/>
      <c r="Q974" s="158"/>
      <c r="R974" s="158"/>
      <c r="S974" s="158"/>
      <c r="T974" s="158"/>
      <c r="U974" s="158"/>
      <c r="V974" s="158"/>
      <c r="W974" s="158"/>
      <c r="X974" s="158"/>
      <c r="Y974" s="158"/>
      <c r="Z974" s="158"/>
      <c r="AA974" s="158"/>
      <c r="AB974" s="158"/>
      <c r="AC974" s="158"/>
      <c r="AD974" s="158"/>
      <c r="AE974" s="158"/>
      <c r="AF974" s="158"/>
      <c r="AG974" s="158"/>
      <c r="AH974" s="158"/>
      <c r="AI974" s="158"/>
      <c r="AJ974" s="158"/>
      <c r="AK974" s="158"/>
      <c r="AL974" s="158"/>
      <c r="AM974" s="158"/>
      <c r="AN974" s="158"/>
      <c r="AO974" s="158"/>
      <c r="AP974" s="158"/>
      <c r="AQ974" s="158"/>
      <c r="AR974" s="158"/>
      <c r="AS974" s="158"/>
      <c r="AT974" s="158"/>
      <c r="AU974" s="158"/>
      <c r="AV974" s="158"/>
      <c r="AW974" s="158"/>
    </row>
    <row r="975" spans="8:49" ht="12.75">
      <c r="H975" s="158"/>
      <c r="I975" s="158"/>
      <c r="J975" s="158"/>
      <c r="K975" s="158"/>
      <c r="L975" s="158"/>
      <c r="M975" s="158"/>
      <c r="N975" s="158"/>
      <c r="O975" s="158"/>
      <c r="P975" s="158"/>
      <c r="Q975" s="158"/>
      <c r="R975" s="158"/>
      <c r="S975" s="158"/>
      <c r="T975" s="158"/>
      <c r="U975" s="158"/>
      <c r="V975" s="158"/>
      <c r="W975" s="158"/>
      <c r="X975" s="158"/>
      <c r="Y975" s="158"/>
      <c r="Z975" s="158"/>
      <c r="AA975" s="158"/>
      <c r="AB975" s="158"/>
      <c r="AC975" s="158"/>
      <c r="AD975" s="158"/>
      <c r="AE975" s="158"/>
      <c r="AF975" s="158"/>
      <c r="AG975" s="158"/>
      <c r="AH975" s="158"/>
      <c r="AI975" s="158"/>
      <c r="AJ975" s="158"/>
      <c r="AK975" s="158"/>
      <c r="AL975" s="158"/>
      <c r="AM975" s="158"/>
      <c r="AN975" s="158"/>
      <c r="AO975" s="158"/>
      <c r="AP975" s="158"/>
      <c r="AQ975" s="158"/>
      <c r="AR975" s="158"/>
      <c r="AS975" s="158"/>
      <c r="AT975" s="158"/>
      <c r="AU975" s="158"/>
      <c r="AV975" s="158"/>
      <c r="AW975" s="158"/>
    </row>
    <row r="976" spans="8:49" ht="12.75">
      <c r="H976" s="158"/>
      <c r="I976" s="158"/>
      <c r="J976" s="158"/>
      <c r="K976" s="158"/>
      <c r="L976" s="158"/>
      <c r="M976" s="158"/>
      <c r="N976" s="158"/>
      <c r="O976" s="158"/>
      <c r="P976" s="158"/>
      <c r="Q976" s="158"/>
      <c r="R976" s="158"/>
      <c r="S976" s="158"/>
      <c r="T976" s="158"/>
      <c r="U976" s="158"/>
      <c r="V976" s="158"/>
      <c r="W976" s="158"/>
      <c r="X976" s="158"/>
      <c r="Y976" s="158"/>
      <c r="Z976" s="158"/>
      <c r="AA976" s="158"/>
      <c r="AB976" s="158"/>
      <c r="AC976" s="158"/>
      <c r="AD976" s="158"/>
      <c r="AE976" s="158"/>
      <c r="AF976" s="158"/>
      <c r="AG976" s="158"/>
      <c r="AH976" s="158"/>
      <c r="AI976" s="158"/>
      <c r="AJ976" s="158"/>
      <c r="AK976" s="158"/>
      <c r="AL976" s="158"/>
      <c r="AM976" s="158"/>
      <c r="AN976" s="158"/>
      <c r="AO976" s="158"/>
      <c r="AP976" s="158"/>
      <c r="AQ976" s="158"/>
      <c r="AR976" s="158"/>
      <c r="AS976" s="158"/>
      <c r="AT976" s="158"/>
      <c r="AU976" s="158"/>
      <c r="AV976" s="158"/>
      <c r="AW976" s="158"/>
    </row>
    <row r="977" spans="8:49" ht="12.75">
      <c r="H977" s="158"/>
      <c r="I977" s="158"/>
      <c r="J977" s="158"/>
      <c r="K977" s="158"/>
      <c r="L977" s="158"/>
      <c r="M977" s="158"/>
      <c r="N977" s="158"/>
      <c r="O977" s="158"/>
      <c r="P977" s="158"/>
      <c r="Q977" s="158"/>
      <c r="R977" s="158"/>
      <c r="S977" s="158"/>
      <c r="T977" s="158"/>
      <c r="U977" s="158"/>
      <c r="V977" s="158"/>
      <c r="W977" s="158"/>
      <c r="X977" s="158"/>
      <c r="Y977" s="158"/>
      <c r="Z977" s="158"/>
      <c r="AA977" s="158"/>
      <c r="AB977" s="158"/>
      <c r="AC977" s="158"/>
      <c r="AD977" s="158"/>
      <c r="AE977" s="158"/>
      <c r="AF977" s="158"/>
      <c r="AG977" s="158"/>
      <c r="AH977" s="158"/>
      <c r="AI977" s="158"/>
      <c r="AJ977" s="158"/>
      <c r="AK977" s="158"/>
      <c r="AL977" s="158"/>
      <c r="AM977" s="158"/>
      <c r="AN977" s="158"/>
      <c r="AO977" s="158"/>
      <c r="AP977" s="158"/>
      <c r="AQ977" s="158"/>
      <c r="AR977" s="158"/>
      <c r="AS977" s="158"/>
      <c r="AT977" s="158"/>
      <c r="AU977" s="158"/>
      <c r="AV977" s="158"/>
      <c r="AW977" s="158"/>
    </row>
    <row r="978" spans="8:49" ht="12.75">
      <c r="H978" s="158"/>
      <c r="I978" s="158"/>
      <c r="J978" s="158"/>
      <c r="K978" s="158"/>
      <c r="L978" s="158"/>
      <c r="M978" s="158"/>
      <c r="N978" s="158"/>
      <c r="O978" s="158"/>
      <c r="P978" s="158"/>
      <c r="Q978" s="158"/>
      <c r="R978" s="158"/>
      <c r="S978" s="158"/>
      <c r="T978" s="158"/>
      <c r="U978" s="158"/>
      <c r="V978" s="158"/>
      <c r="W978" s="158"/>
      <c r="X978" s="158"/>
      <c r="Y978" s="158"/>
      <c r="Z978" s="158"/>
      <c r="AA978" s="158"/>
      <c r="AB978" s="158"/>
      <c r="AC978" s="158"/>
      <c r="AD978" s="158"/>
      <c r="AE978" s="158"/>
      <c r="AF978" s="158"/>
      <c r="AG978" s="158"/>
      <c r="AH978" s="158"/>
      <c r="AI978" s="158"/>
      <c r="AJ978" s="158"/>
      <c r="AK978" s="158"/>
      <c r="AL978" s="158"/>
      <c r="AM978" s="158"/>
      <c r="AN978" s="158"/>
      <c r="AO978" s="158"/>
      <c r="AP978" s="158"/>
      <c r="AQ978" s="158"/>
      <c r="AR978" s="158"/>
      <c r="AS978" s="158"/>
      <c r="AT978" s="158"/>
      <c r="AU978" s="158"/>
      <c r="AV978" s="158"/>
      <c r="AW978" s="158"/>
    </row>
    <row r="979" spans="8:49" ht="12.75">
      <c r="H979" s="158"/>
      <c r="I979" s="158"/>
      <c r="J979" s="158"/>
      <c r="K979" s="158"/>
      <c r="L979" s="158"/>
      <c r="M979" s="158"/>
      <c r="N979" s="158"/>
      <c r="O979" s="158"/>
      <c r="P979" s="158"/>
      <c r="Q979" s="158"/>
      <c r="R979" s="158"/>
      <c r="S979" s="158"/>
      <c r="T979" s="158"/>
      <c r="U979" s="158"/>
      <c r="V979" s="158"/>
      <c r="W979" s="158"/>
      <c r="X979" s="158"/>
      <c r="Y979" s="158"/>
      <c r="Z979" s="158"/>
      <c r="AA979" s="158"/>
      <c r="AB979" s="158"/>
      <c r="AC979" s="158"/>
      <c r="AD979" s="158"/>
      <c r="AE979" s="158"/>
      <c r="AF979" s="158"/>
      <c r="AG979" s="158"/>
      <c r="AH979" s="158"/>
      <c r="AI979" s="158"/>
      <c r="AJ979" s="158"/>
      <c r="AK979" s="158"/>
      <c r="AL979" s="158"/>
      <c r="AM979" s="158"/>
      <c r="AN979" s="158"/>
      <c r="AO979" s="158"/>
      <c r="AP979" s="158"/>
      <c r="AQ979" s="158"/>
      <c r="AR979" s="158"/>
      <c r="AS979" s="158"/>
      <c r="AT979" s="158"/>
      <c r="AU979" s="158"/>
      <c r="AV979" s="158"/>
      <c r="AW979" s="158"/>
    </row>
    <row r="980" spans="8:49" ht="12.75">
      <c r="H980" s="158"/>
      <c r="I980" s="158"/>
      <c r="J980" s="158"/>
      <c r="K980" s="158"/>
      <c r="L980" s="158"/>
      <c r="M980" s="158"/>
      <c r="N980" s="158"/>
      <c r="O980" s="158"/>
      <c r="P980" s="158"/>
      <c r="Q980" s="158"/>
      <c r="R980" s="158"/>
      <c r="S980" s="158"/>
      <c r="T980" s="158"/>
      <c r="U980" s="158"/>
      <c r="V980" s="158"/>
      <c r="W980" s="158"/>
      <c r="X980" s="158"/>
      <c r="Y980" s="158"/>
      <c r="Z980" s="158"/>
      <c r="AA980" s="158"/>
      <c r="AB980" s="158"/>
      <c r="AC980" s="158"/>
      <c r="AD980" s="158"/>
      <c r="AE980" s="158"/>
      <c r="AF980" s="158"/>
      <c r="AG980" s="158"/>
      <c r="AH980" s="158"/>
      <c r="AI980" s="158"/>
      <c r="AJ980" s="158"/>
      <c r="AK980" s="158"/>
      <c r="AL980" s="158"/>
      <c r="AM980" s="158"/>
      <c r="AN980" s="158"/>
      <c r="AO980" s="158"/>
      <c r="AP980" s="158"/>
      <c r="AQ980" s="158"/>
      <c r="AR980" s="158"/>
      <c r="AS980" s="158"/>
      <c r="AT980" s="158"/>
      <c r="AU980" s="158"/>
      <c r="AV980" s="158"/>
      <c r="AW980" s="158"/>
    </row>
    <row r="981" spans="8:49" ht="12.75">
      <c r="H981" s="158"/>
      <c r="I981" s="158"/>
      <c r="J981" s="158"/>
      <c r="K981" s="158"/>
      <c r="L981" s="158"/>
      <c r="M981" s="158"/>
      <c r="N981" s="158"/>
      <c r="O981" s="158"/>
      <c r="P981" s="158"/>
      <c r="Q981" s="158"/>
      <c r="R981" s="158"/>
      <c r="S981" s="158"/>
      <c r="T981" s="158"/>
      <c r="U981" s="158"/>
      <c r="V981" s="158"/>
      <c r="W981" s="158"/>
      <c r="X981" s="158"/>
      <c r="Y981" s="158"/>
      <c r="Z981" s="158"/>
      <c r="AA981" s="158"/>
      <c r="AB981" s="158"/>
      <c r="AC981" s="158"/>
      <c r="AD981" s="158"/>
      <c r="AE981" s="158"/>
      <c r="AF981" s="158"/>
      <c r="AG981" s="158"/>
      <c r="AH981" s="158"/>
      <c r="AI981" s="158"/>
      <c r="AJ981" s="158"/>
      <c r="AK981" s="158"/>
      <c r="AL981" s="158"/>
      <c r="AM981" s="158"/>
      <c r="AN981" s="158"/>
      <c r="AO981" s="158"/>
      <c r="AP981" s="158"/>
      <c r="AQ981" s="158"/>
      <c r="AR981" s="158"/>
      <c r="AS981" s="158"/>
      <c r="AT981" s="158"/>
      <c r="AU981" s="158"/>
      <c r="AV981" s="158"/>
      <c r="AW981" s="158"/>
    </row>
    <row r="982" spans="8:49" ht="12.75">
      <c r="H982" s="158"/>
      <c r="I982" s="158"/>
      <c r="J982" s="158"/>
      <c r="K982" s="158"/>
      <c r="L982" s="158"/>
      <c r="M982" s="158"/>
      <c r="N982" s="158"/>
      <c r="O982" s="158"/>
      <c r="P982" s="158"/>
      <c r="Q982" s="158"/>
      <c r="R982" s="158"/>
      <c r="S982" s="158"/>
      <c r="T982" s="158"/>
      <c r="U982" s="158"/>
      <c r="V982" s="158"/>
      <c r="W982" s="158"/>
      <c r="X982" s="158"/>
      <c r="Y982" s="158"/>
      <c r="Z982" s="158"/>
      <c r="AA982" s="158"/>
      <c r="AB982" s="158"/>
      <c r="AC982" s="158"/>
      <c r="AD982" s="158"/>
      <c r="AE982" s="158"/>
      <c r="AF982" s="158"/>
      <c r="AG982" s="158"/>
      <c r="AH982" s="158"/>
      <c r="AI982" s="158"/>
      <c r="AJ982" s="158"/>
      <c r="AK982" s="158"/>
      <c r="AL982" s="158"/>
      <c r="AM982" s="158"/>
      <c r="AN982" s="158"/>
      <c r="AO982" s="158"/>
      <c r="AP982" s="158"/>
      <c r="AQ982" s="158"/>
      <c r="AR982" s="158"/>
      <c r="AS982" s="158"/>
      <c r="AT982" s="158"/>
      <c r="AU982" s="158"/>
      <c r="AV982" s="158"/>
      <c r="AW982" s="158"/>
    </row>
    <row r="983" spans="8:49" ht="12.75">
      <c r="H983" s="158"/>
      <c r="I983" s="158"/>
      <c r="J983" s="158"/>
      <c r="K983" s="158"/>
      <c r="L983" s="158"/>
      <c r="M983" s="158"/>
      <c r="N983" s="158"/>
      <c r="O983" s="158"/>
      <c r="P983" s="158"/>
      <c r="Q983" s="158"/>
      <c r="R983" s="158"/>
      <c r="S983" s="158"/>
      <c r="T983" s="158"/>
      <c r="U983" s="158"/>
      <c r="V983" s="158"/>
      <c r="W983" s="158"/>
      <c r="X983" s="158"/>
      <c r="Y983" s="158"/>
      <c r="Z983" s="158"/>
      <c r="AA983" s="158"/>
      <c r="AB983" s="158"/>
      <c r="AC983" s="158"/>
      <c r="AD983" s="158"/>
      <c r="AE983" s="158"/>
      <c r="AF983" s="158"/>
      <c r="AG983" s="158"/>
      <c r="AH983" s="158"/>
      <c r="AI983" s="158"/>
      <c r="AJ983" s="158"/>
      <c r="AK983" s="158"/>
      <c r="AL983" s="158"/>
      <c r="AM983" s="158"/>
      <c r="AN983" s="158"/>
      <c r="AO983" s="158"/>
      <c r="AP983" s="158"/>
      <c r="AQ983" s="158"/>
      <c r="AR983" s="158"/>
      <c r="AS983" s="158"/>
      <c r="AT983" s="158"/>
      <c r="AU983" s="158"/>
      <c r="AV983" s="158"/>
      <c r="AW983" s="158"/>
    </row>
    <row r="984" spans="8:49" ht="12.75">
      <c r="H984" s="158"/>
      <c r="I984" s="158"/>
      <c r="J984" s="158"/>
      <c r="K984" s="158"/>
      <c r="L984" s="158"/>
      <c r="M984" s="158"/>
      <c r="N984" s="158"/>
      <c r="O984" s="158"/>
      <c r="P984" s="158"/>
      <c r="Q984" s="158"/>
      <c r="R984" s="158"/>
      <c r="S984" s="158"/>
      <c r="T984" s="158"/>
      <c r="U984" s="158"/>
      <c r="V984" s="158"/>
      <c r="W984" s="158"/>
      <c r="X984" s="158"/>
      <c r="Y984" s="158"/>
      <c r="Z984" s="158"/>
      <c r="AA984" s="158"/>
      <c r="AB984" s="158"/>
      <c r="AC984" s="158"/>
      <c r="AD984" s="158"/>
      <c r="AE984" s="158"/>
      <c r="AF984" s="158"/>
      <c r="AG984" s="158"/>
      <c r="AH984" s="158"/>
      <c r="AI984" s="158"/>
      <c r="AJ984" s="158"/>
      <c r="AK984" s="158"/>
      <c r="AL984" s="158"/>
      <c r="AM984" s="158"/>
      <c r="AN984" s="158"/>
      <c r="AO984" s="158"/>
      <c r="AP984" s="158"/>
      <c r="AQ984" s="158"/>
      <c r="AR984" s="158"/>
      <c r="AS984" s="158"/>
      <c r="AT984" s="158"/>
      <c r="AU984" s="158"/>
      <c r="AV984" s="158"/>
      <c r="AW984" s="158"/>
    </row>
    <row r="985" spans="8:49" ht="12.75">
      <c r="H985" s="158"/>
      <c r="I985" s="158"/>
      <c r="J985" s="158"/>
      <c r="K985" s="158"/>
      <c r="L985" s="158"/>
      <c r="M985" s="158"/>
      <c r="N985" s="158"/>
      <c r="O985" s="158"/>
      <c r="P985" s="158"/>
      <c r="Q985" s="158"/>
      <c r="R985" s="158"/>
      <c r="S985" s="158"/>
      <c r="T985" s="158"/>
      <c r="U985" s="158"/>
      <c r="V985" s="158"/>
      <c r="W985" s="158"/>
      <c r="X985" s="158"/>
      <c r="Y985" s="158"/>
      <c r="Z985" s="158"/>
      <c r="AA985" s="158"/>
      <c r="AB985" s="158"/>
      <c r="AC985" s="158"/>
      <c r="AD985" s="158"/>
      <c r="AE985" s="158"/>
      <c r="AF985" s="158"/>
      <c r="AG985" s="158"/>
      <c r="AH985" s="158"/>
      <c r="AI985" s="158"/>
      <c r="AJ985" s="158"/>
      <c r="AK985" s="158"/>
      <c r="AL985" s="158"/>
      <c r="AM985" s="158"/>
      <c r="AN985" s="158"/>
      <c r="AO985" s="158"/>
      <c r="AP985" s="158"/>
      <c r="AQ985" s="158"/>
      <c r="AR985" s="158"/>
      <c r="AS985" s="158"/>
      <c r="AT985" s="158"/>
      <c r="AU985" s="158"/>
      <c r="AV985" s="158"/>
      <c r="AW985" s="158"/>
    </row>
    <row r="986" spans="8:49" ht="12.75">
      <c r="H986" s="158"/>
      <c r="I986" s="158"/>
      <c r="J986" s="158"/>
      <c r="K986" s="158"/>
      <c r="L986" s="158"/>
      <c r="M986" s="158"/>
      <c r="N986" s="158"/>
      <c r="O986" s="158"/>
      <c r="P986" s="158"/>
      <c r="Q986" s="158"/>
      <c r="R986" s="158"/>
      <c r="S986" s="158"/>
      <c r="T986" s="158"/>
      <c r="U986" s="158"/>
      <c r="V986" s="158"/>
      <c r="W986" s="158"/>
      <c r="X986" s="158"/>
      <c r="Y986" s="158"/>
      <c r="Z986" s="158"/>
      <c r="AA986" s="158"/>
      <c r="AB986" s="158"/>
      <c r="AC986" s="158"/>
      <c r="AD986" s="158"/>
      <c r="AE986" s="158"/>
      <c r="AF986" s="158"/>
      <c r="AG986" s="158"/>
      <c r="AH986" s="158"/>
      <c r="AI986" s="158"/>
      <c r="AJ986" s="158"/>
      <c r="AK986" s="158"/>
      <c r="AL986" s="158"/>
      <c r="AM986" s="158"/>
      <c r="AN986" s="158"/>
      <c r="AO986" s="158"/>
      <c r="AP986" s="158"/>
      <c r="AQ986" s="158"/>
      <c r="AR986" s="158"/>
      <c r="AS986" s="158"/>
      <c r="AT986" s="158"/>
      <c r="AU986" s="158"/>
      <c r="AV986" s="158"/>
      <c r="AW986" s="158"/>
    </row>
    <row r="987" spans="8:49" ht="12.75">
      <c r="H987" s="158"/>
      <c r="I987" s="158"/>
      <c r="J987" s="158"/>
      <c r="K987" s="158"/>
      <c r="L987" s="158"/>
      <c r="M987" s="158"/>
      <c r="N987" s="158"/>
      <c r="O987" s="158"/>
      <c r="P987" s="158"/>
      <c r="Q987" s="158"/>
      <c r="R987" s="158"/>
      <c r="S987" s="158"/>
      <c r="T987" s="158"/>
      <c r="U987" s="158"/>
      <c r="V987" s="158"/>
      <c r="W987" s="158"/>
      <c r="X987" s="158"/>
      <c r="Y987" s="158"/>
      <c r="Z987" s="158"/>
      <c r="AA987" s="158"/>
      <c r="AB987" s="158"/>
      <c r="AC987" s="158"/>
      <c r="AD987" s="158"/>
      <c r="AE987" s="158"/>
      <c r="AF987" s="158"/>
      <c r="AG987" s="158"/>
      <c r="AH987" s="158"/>
      <c r="AI987" s="158"/>
      <c r="AJ987" s="158"/>
      <c r="AK987" s="158"/>
      <c r="AL987" s="158"/>
      <c r="AM987" s="158"/>
      <c r="AN987" s="158"/>
      <c r="AO987" s="158"/>
      <c r="AP987" s="158"/>
      <c r="AQ987" s="158"/>
      <c r="AR987" s="158"/>
      <c r="AS987" s="158"/>
      <c r="AT987" s="158"/>
      <c r="AU987" s="158"/>
      <c r="AV987" s="158"/>
      <c r="AW987" s="158"/>
    </row>
    <row r="988" spans="8:49" ht="12.75">
      <c r="H988" s="158"/>
      <c r="I988" s="158"/>
      <c r="J988" s="158"/>
      <c r="K988" s="158"/>
      <c r="L988" s="158"/>
      <c r="M988" s="158"/>
      <c r="N988" s="158"/>
      <c r="O988" s="158"/>
      <c r="P988" s="158"/>
      <c r="Q988" s="158"/>
      <c r="R988" s="158"/>
      <c r="S988" s="158"/>
      <c r="T988" s="158"/>
      <c r="U988" s="158"/>
      <c r="V988" s="158"/>
      <c r="W988" s="158"/>
      <c r="X988" s="158"/>
      <c r="Y988" s="158"/>
      <c r="Z988" s="158"/>
      <c r="AA988" s="158"/>
      <c r="AB988" s="158"/>
      <c r="AC988" s="158"/>
      <c r="AD988" s="158"/>
      <c r="AE988" s="158"/>
      <c r="AF988" s="158"/>
      <c r="AG988" s="158"/>
      <c r="AH988" s="158"/>
      <c r="AI988" s="158"/>
      <c r="AJ988" s="158"/>
      <c r="AK988" s="158"/>
      <c r="AL988" s="158"/>
      <c r="AM988" s="158"/>
      <c r="AN988" s="158"/>
      <c r="AO988" s="158"/>
      <c r="AP988" s="158"/>
      <c r="AQ988" s="158"/>
      <c r="AR988" s="158"/>
      <c r="AS988" s="158"/>
      <c r="AT988" s="158"/>
      <c r="AU988" s="158"/>
      <c r="AV988" s="158"/>
      <c r="AW988" s="158"/>
    </row>
    <row r="989" spans="8:49" ht="12.75">
      <c r="H989" s="158"/>
      <c r="I989" s="158"/>
      <c r="J989" s="158"/>
      <c r="K989" s="158"/>
      <c r="L989" s="158"/>
      <c r="M989" s="158"/>
      <c r="N989" s="158"/>
      <c r="O989" s="158"/>
      <c r="P989" s="158"/>
      <c r="Q989" s="158"/>
      <c r="R989" s="158"/>
      <c r="S989" s="158"/>
      <c r="T989" s="158"/>
      <c r="U989" s="158"/>
      <c r="V989" s="158"/>
      <c r="W989" s="158"/>
      <c r="X989" s="158"/>
      <c r="Y989" s="158"/>
      <c r="Z989" s="158"/>
      <c r="AA989" s="158"/>
      <c r="AB989" s="158"/>
      <c r="AC989" s="158"/>
      <c r="AD989" s="158"/>
      <c r="AE989" s="158"/>
      <c r="AF989" s="158"/>
      <c r="AG989" s="158"/>
      <c r="AH989" s="158"/>
      <c r="AI989" s="158"/>
      <c r="AJ989" s="158"/>
      <c r="AK989" s="158"/>
      <c r="AL989" s="158"/>
      <c r="AM989" s="158"/>
      <c r="AN989" s="158"/>
      <c r="AO989" s="158"/>
      <c r="AP989" s="158"/>
      <c r="AQ989" s="158"/>
      <c r="AR989" s="158"/>
      <c r="AS989" s="158"/>
      <c r="AT989" s="158"/>
      <c r="AU989" s="158"/>
      <c r="AV989" s="158"/>
      <c r="AW989" s="158"/>
    </row>
    <row r="990" spans="8:49" ht="12.75">
      <c r="H990" s="158"/>
      <c r="I990" s="158"/>
      <c r="J990" s="158"/>
      <c r="K990" s="158"/>
      <c r="L990" s="158"/>
      <c r="M990" s="158"/>
      <c r="N990" s="158"/>
      <c r="O990" s="158"/>
      <c r="P990" s="158"/>
      <c r="Q990" s="158"/>
      <c r="R990" s="158"/>
      <c r="S990" s="158"/>
      <c r="T990" s="158"/>
      <c r="U990" s="158"/>
      <c r="V990" s="158"/>
      <c r="W990" s="158"/>
      <c r="X990" s="158"/>
      <c r="Y990" s="158"/>
      <c r="Z990" s="158"/>
      <c r="AA990" s="158"/>
      <c r="AB990" s="158"/>
      <c r="AC990" s="158"/>
      <c r="AD990" s="158"/>
      <c r="AE990" s="158"/>
      <c r="AF990" s="158"/>
      <c r="AG990" s="158"/>
      <c r="AH990" s="158"/>
      <c r="AI990" s="158"/>
      <c r="AJ990" s="158"/>
      <c r="AK990" s="158"/>
      <c r="AL990" s="158"/>
      <c r="AM990" s="158"/>
      <c r="AN990" s="158"/>
      <c r="AO990" s="158"/>
      <c r="AP990" s="158"/>
      <c r="AQ990" s="158"/>
      <c r="AR990" s="158"/>
      <c r="AS990" s="158"/>
      <c r="AT990" s="158"/>
      <c r="AU990" s="158"/>
      <c r="AV990" s="158"/>
      <c r="AW990" s="158"/>
    </row>
    <row r="991" spans="8:49" ht="12.75">
      <c r="H991" s="158"/>
      <c r="I991" s="158"/>
      <c r="J991" s="158"/>
      <c r="K991" s="158"/>
      <c r="L991" s="158"/>
      <c r="M991" s="158"/>
      <c r="N991" s="158"/>
      <c r="O991" s="158"/>
      <c r="P991" s="158"/>
      <c r="Q991" s="158"/>
      <c r="R991" s="158"/>
      <c r="S991" s="158"/>
      <c r="T991" s="158"/>
      <c r="U991" s="158"/>
      <c r="V991" s="158"/>
      <c r="W991" s="158"/>
      <c r="X991" s="158"/>
      <c r="Y991" s="158"/>
      <c r="Z991" s="158"/>
      <c r="AA991" s="158"/>
      <c r="AB991" s="158"/>
      <c r="AC991" s="158"/>
      <c r="AD991" s="158"/>
      <c r="AE991" s="158"/>
      <c r="AF991" s="158"/>
      <c r="AG991" s="158"/>
      <c r="AH991" s="158"/>
      <c r="AI991" s="158"/>
      <c r="AJ991" s="158"/>
      <c r="AK991" s="158"/>
      <c r="AL991" s="158"/>
      <c r="AM991" s="158"/>
      <c r="AN991" s="158"/>
      <c r="AO991" s="158"/>
      <c r="AP991" s="158"/>
      <c r="AQ991" s="158"/>
      <c r="AR991" s="158"/>
      <c r="AS991" s="158"/>
      <c r="AT991" s="158"/>
      <c r="AU991" s="158"/>
      <c r="AV991" s="158"/>
      <c r="AW991" s="158"/>
    </row>
    <row r="992" spans="8:49" ht="12.75">
      <c r="H992" s="158"/>
      <c r="I992" s="158"/>
      <c r="J992" s="158"/>
      <c r="K992" s="158"/>
      <c r="L992" s="158"/>
      <c r="M992" s="158"/>
      <c r="N992" s="158"/>
      <c r="O992" s="158"/>
      <c r="P992" s="158"/>
      <c r="Q992" s="158"/>
      <c r="R992" s="158"/>
      <c r="S992" s="158"/>
      <c r="T992" s="158"/>
      <c r="U992" s="158"/>
      <c r="V992" s="158"/>
      <c r="W992" s="158"/>
      <c r="X992" s="158"/>
      <c r="Y992" s="158"/>
      <c r="Z992" s="158"/>
      <c r="AA992" s="158"/>
      <c r="AB992" s="158"/>
      <c r="AC992" s="158"/>
      <c r="AD992" s="158"/>
      <c r="AE992" s="158"/>
      <c r="AF992" s="158"/>
      <c r="AG992" s="158"/>
      <c r="AH992" s="158"/>
      <c r="AI992" s="158"/>
      <c r="AJ992" s="158"/>
      <c r="AK992" s="158"/>
      <c r="AL992" s="158"/>
      <c r="AM992" s="158"/>
      <c r="AN992" s="158"/>
      <c r="AO992" s="158"/>
      <c r="AP992" s="158"/>
      <c r="AQ992" s="158"/>
      <c r="AR992" s="158"/>
      <c r="AS992" s="158"/>
      <c r="AT992" s="158"/>
      <c r="AU992" s="158"/>
      <c r="AV992" s="158"/>
      <c r="AW992" s="158"/>
    </row>
    <row r="993" spans="8:49" ht="12.75">
      <c r="H993" s="158"/>
      <c r="I993" s="158"/>
      <c r="J993" s="158"/>
      <c r="K993" s="158"/>
      <c r="L993" s="158"/>
      <c r="M993" s="158"/>
      <c r="N993" s="158"/>
      <c r="O993" s="158"/>
      <c r="P993" s="158"/>
      <c r="Q993" s="158"/>
      <c r="R993" s="158"/>
      <c r="S993" s="158"/>
      <c r="T993" s="158"/>
      <c r="U993" s="158"/>
      <c r="V993" s="158"/>
      <c r="W993" s="158"/>
      <c r="X993" s="158"/>
      <c r="Y993" s="158"/>
      <c r="Z993" s="158"/>
      <c r="AA993" s="158"/>
      <c r="AB993" s="158"/>
      <c r="AC993" s="158"/>
      <c r="AD993" s="158"/>
      <c r="AE993" s="158"/>
      <c r="AF993" s="158"/>
      <c r="AG993" s="158"/>
      <c r="AH993" s="158"/>
      <c r="AI993" s="158"/>
      <c r="AJ993" s="158"/>
      <c r="AK993" s="158"/>
      <c r="AL993" s="158"/>
      <c r="AM993" s="158"/>
      <c r="AN993" s="158"/>
      <c r="AO993" s="158"/>
      <c r="AP993" s="158"/>
      <c r="AQ993" s="158"/>
      <c r="AR993" s="158"/>
      <c r="AS993" s="158"/>
      <c r="AT993" s="158"/>
      <c r="AU993" s="158"/>
      <c r="AV993" s="158"/>
      <c r="AW993" s="158"/>
    </row>
    <row r="994" spans="8:49" ht="12.75">
      <c r="H994" s="158"/>
      <c r="I994" s="158"/>
      <c r="J994" s="158"/>
      <c r="K994" s="158"/>
      <c r="L994" s="158"/>
      <c r="M994" s="158"/>
      <c r="N994" s="158"/>
      <c r="O994" s="158"/>
      <c r="P994" s="158"/>
      <c r="Q994" s="158"/>
      <c r="R994" s="158"/>
      <c r="S994" s="158"/>
      <c r="T994" s="158"/>
      <c r="U994" s="158"/>
      <c r="V994" s="158"/>
      <c r="W994" s="158"/>
      <c r="X994" s="158"/>
      <c r="Y994" s="158"/>
      <c r="Z994" s="158"/>
      <c r="AA994" s="158"/>
      <c r="AB994" s="158"/>
      <c r="AC994" s="158"/>
      <c r="AD994" s="158"/>
      <c r="AE994" s="158"/>
      <c r="AF994" s="158"/>
      <c r="AG994" s="158"/>
      <c r="AH994" s="158"/>
      <c r="AI994" s="158"/>
      <c r="AJ994" s="158"/>
      <c r="AK994" s="158"/>
      <c r="AL994" s="158"/>
      <c r="AM994" s="158"/>
      <c r="AN994" s="158"/>
      <c r="AO994" s="158"/>
      <c r="AP994" s="158"/>
      <c r="AQ994" s="158"/>
      <c r="AR994" s="158"/>
      <c r="AS994" s="158"/>
      <c r="AT994" s="158"/>
      <c r="AU994" s="158"/>
      <c r="AV994" s="158"/>
      <c r="AW994" s="158"/>
    </row>
    <row r="995" spans="8:49" ht="12.75">
      <c r="H995" s="158"/>
      <c r="I995" s="158"/>
      <c r="J995" s="158"/>
      <c r="K995" s="158"/>
      <c r="L995" s="158"/>
      <c r="M995" s="158"/>
      <c r="N995" s="158"/>
      <c r="O995" s="158"/>
      <c r="P995" s="158"/>
      <c r="Q995" s="158"/>
      <c r="R995" s="158"/>
      <c r="S995" s="158"/>
      <c r="T995" s="158"/>
      <c r="U995" s="158"/>
      <c r="V995" s="158"/>
      <c r="W995" s="158"/>
      <c r="X995" s="158"/>
      <c r="Y995" s="158"/>
      <c r="Z995" s="158"/>
      <c r="AA995" s="158"/>
      <c r="AB995" s="158"/>
      <c r="AC995" s="158"/>
      <c r="AD995" s="158"/>
      <c r="AE995" s="158"/>
      <c r="AF995" s="158"/>
      <c r="AG995" s="158"/>
      <c r="AH995" s="158"/>
      <c r="AI995" s="158"/>
      <c r="AJ995" s="158"/>
      <c r="AK995" s="158"/>
      <c r="AL995" s="158"/>
      <c r="AM995" s="158"/>
      <c r="AN995" s="158"/>
      <c r="AO995" s="158"/>
      <c r="AP995" s="158"/>
      <c r="AQ995" s="158"/>
      <c r="AR995" s="158"/>
      <c r="AS995" s="158"/>
      <c r="AT995" s="158"/>
      <c r="AU995" s="158"/>
      <c r="AV995" s="158"/>
      <c r="AW995" s="158"/>
    </row>
    <row r="996" spans="8:49" ht="12.75">
      <c r="H996" s="158"/>
      <c r="I996" s="158"/>
      <c r="J996" s="158"/>
      <c r="K996" s="158"/>
      <c r="L996" s="158"/>
      <c r="M996" s="158"/>
      <c r="N996" s="158"/>
      <c r="O996" s="158"/>
      <c r="P996" s="158"/>
      <c r="Q996" s="158"/>
      <c r="R996" s="158"/>
      <c r="S996" s="158"/>
      <c r="T996" s="158"/>
      <c r="U996" s="158"/>
      <c r="V996" s="158"/>
      <c r="W996" s="158"/>
      <c r="X996" s="158"/>
      <c r="Y996" s="158"/>
      <c r="Z996" s="158"/>
      <c r="AA996" s="158"/>
      <c r="AB996" s="158"/>
      <c r="AC996" s="158"/>
      <c r="AD996" s="158"/>
      <c r="AE996" s="158"/>
      <c r="AF996" s="158"/>
      <c r="AG996" s="158"/>
      <c r="AH996" s="158"/>
      <c r="AI996" s="158"/>
      <c r="AJ996" s="158"/>
      <c r="AK996" s="158"/>
      <c r="AL996" s="158"/>
      <c r="AM996" s="158"/>
      <c r="AN996" s="158"/>
      <c r="AO996" s="158"/>
      <c r="AP996" s="158"/>
      <c r="AQ996" s="158"/>
      <c r="AR996" s="158"/>
      <c r="AS996" s="158"/>
      <c r="AT996" s="158"/>
      <c r="AU996" s="158"/>
      <c r="AV996" s="158"/>
      <c r="AW996" s="158"/>
    </row>
    <row r="997" spans="8:49" ht="12.75">
      <c r="H997" s="158"/>
      <c r="I997" s="158"/>
      <c r="J997" s="158"/>
      <c r="K997" s="158"/>
      <c r="L997" s="158"/>
      <c r="M997" s="158"/>
      <c r="N997" s="158"/>
      <c r="O997" s="158"/>
      <c r="P997" s="158"/>
      <c r="Q997" s="158"/>
      <c r="R997" s="158"/>
      <c r="S997" s="158"/>
      <c r="T997" s="158"/>
      <c r="U997" s="158"/>
      <c r="V997" s="158"/>
      <c r="W997" s="158"/>
      <c r="X997" s="158"/>
      <c r="Y997" s="158"/>
      <c r="Z997" s="158"/>
      <c r="AA997" s="158"/>
      <c r="AB997" s="158"/>
      <c r="AC997" s="158"/>
      <c r="AD997" s="158"/>
      <c r="AE997" s="158"/>
      <c r="AF997" s="158"/>
      <c r="AG997" s="158"/>
      <c r="AH997" s="158"/>
      <c r="AI997" s="158"/>
      <c r="AJ997" s="158"/>
      <c r="AK997" s="158"/>
      <c r="AL997" s="158"/>
      <c r="AM997" s="158"/>
      <c r="AN997" s="158"/>
      <c r="AO997" s="158"/>
      <c r="AP997" s="158"/>
      <c r="AQ997" s="158"/>
      <c r="AR997" s="158"/>
      <c r="AS997" s="158"/>
      <c r="AT997" s="158"/>
      <c r="AU997" s="158"/>
      <c r="AV997" s="158"/>
      <c r="AW997" s="158"/>
    </row>
    <row r="998" spans="8:49" ht="12.75">
      <c r="H998" s="158"/>
      <c r="I998" s="158"/>
      <c r="J998" s="158"/>
      <c r="K998" s="158"/>
      <c r="L998" s="158"/>
      <c r="M998" s="158"/>
      <c r="N998" s="158"/>
      <c r="O998" s="158"/>
      <c r="P998" s="158"/>
      <c r="Q998" s="158"/>
      <c r="R998" s="158"/>
      <c r="S998" s="158"/>
      <c r="T998" s="158"/>
      <c r="U998" s="158"/>
      <c r="V998" s="158"/>
      <c r="W998" s="158"/>
      <c r="X998" s="158"/>
      <c r="Y998" s="158"/>
      <c r="Z998" s="158"/>
      <c r="AA998" s="158"/>
      <c r="AB998" s="158"/>
      <c r="AC998" s="158"/>
      <c r="AD998" s="158"/>
      <c r="AE998" s="158"/>
      <c r="AF998" s="158"/>
      <c r="AG998" s="158"/>
      <c r="AH998" s="158"/>
      <c r="AI998" s="158"/>
      <c r="AJ998" s="158"/>
      <c r="AK998" s="158"/>
      <c r="AL998" s="158"/>
      <c r="AM998" s="158"/>
      <c r="AN998" s="158"/>
      <c r="AO998" s="158"/>
      <c r="AP998" s="158"/>
      <c r="AQ998" s="158"/>
      <c r="AR998" s="158"/>
      <c r="AS998" s="158"/>
      <c r="AT998" s="158"/>
      <c r="AU998" s="158"/>
      <c r="AV998" s="158"/>
      <c r="AW998" s="158"/>
    </row>
    <row r="999" spans="8:49" ht="12.75">
      <c r="H999" s="158"/>
      <c r="I999" s="158"/>
      <c r="J999" s="158"/>
      <c r="K999" s="158"/>
      <c r="L999" s="158"/>
      <c r="M999" s="158"/>
      <c r="N999" s="158"/>
      <c r="O999" s="158"/>
      <c r="P999" s="158"/>
      <c r="Q999" s="158"/>
      <c r="R999" s="158"/>
      <c r="S999" s="158"/>
      <c r="T999" s="158"/>
      <c r="U999" s="158"/>
      <c r="V999" s="158"/>
      <c r="W999" s="158"/>
      <c r="X999" s="158"/>
      <c r="Y999" s="158"/>
      <c r="Z999" s="158"/>
      <c r="AA999" s="158"/>
      <c r="AB999" s="158"/>
      <c r="AC999" s="158"/>
      <c r="AD999" s="158"/>
      <c r="AE999" s="158"/>
      <c r="AF999" s="158"/>
      <c r="AG999" s="158"/>
      <c r="AH999" s="158"/>
      <c r="AI999" s="158"/>
      <c r="AJ999" s="158"/>
      <c r="AK999" s="158"/>
      <c r="AL999" s="158"/>
      <c r="AM999" s="158"/>
      <c r="AN999" s="158"/>
      <c r="AO999" s="158"/>
      <c r="AP999" s="158"/>
      <c r="AQ999" s="158"/>
      <c r="AR999" s="158"/>
      <c r="AS999" s="158"/>
      <c r="AT999" s="158"/>
      <c r="AU999" s="158"/>
      <c r="AV999" s="158"/>
      <c r="AW999" s="158"/>
    </row>
    <row r="1000" spans="8:49" ht="12.75">
      <c r="H1000" s="158"/>
      <c r="I1000" s="158"/>
      <c r="J1000" s="158"/>
      <c r="K1000" s="158"/>
      <c r="L1000" s="158"/>
      <c r="M1000" s="158"/>
      <c r="N1000" s="158"/>
      <c r="O1000" s="158"/>
      <c r="P1000" s="158"/>
      <c r="Q1000" s="158"/>
      <c r="R1000" s="158"/>
      <c r="S1000" s="158"/>
      <c r="T1000" s="158"/>
      <c r="U1000" s="158"/>
      <c r="V1000" s="158"/>
      <c r="W1000" s="158"/>
      <c r="X1000" s="158"/>
      <c r="Y1000" s="158"/>
      <c r="Z1000" s="158"/>
      <c r="AA1000" s="158"/>
      <c r="AB1000" s="158"/>
      <c r="AC1000" s="158"/>
      <c r="AD1000" s="158"/>
      <c r="AE1000" s="158"/>
      <c r="AF1000" s="158"/>
      <c r="AG1000" s="158"/>
      <c r="AH1000" s="158"/>
      <c r="AI1000" s="158"/>
      <c r="AJ1000" s="158"/>
      <c r="AK1000" s="158"/>
      <c r="AL1000" s="158"/>
      <c r="AM1000" s="158"/>
      <c r="AN1000" s="158"/>
      <c r="AO1000" s="158"/>
      <c r="AP1000" s="158"/>
      <c r="AQ1000" s="158"/>
      <c r="AR1000" s="158"/>
      <c r="AS1000" s="158"/>
      <c r="AT1000" s="158"/>
      <c r="AU1000" s="158"/>
      <c r="AV1000" s="158"/>
      <c r="AW1000" s="158"/>
    </row>
    <row r="1001" spans="8:49" ht="12.75">
      <c r="H1001" s="158"/>
      <c r="I1001" s="158"/>
      <c r="J1001" s="158"/>
      <c r="K1001" s="158"/>
      <c r="L1001" s="158"/>
      <c r="M1001" s="158"/>
      <c r="N1001" s="158"/>
      <c r="O1001" s="158"/>
      <c r="P1001" s="158"/>
      <c r="Q1001" s="158"/>
      <c r="R1001" s="158"/>
      <c r="S1001" s="158"/>
      <c r="T1001" s="158"/>
      <c r="U1001" s="158"/>
      <c r="V1001" s="158"/>
      <c r="W1001" s="158"/>
      <c r="X1001" s="158"/>
      <c r="Y1001" s="158"/>
      <c r="Z1001" s="158"/>
      <c r="AA1001" s="158"/>
      <c r="AB1001" s="158"/>
      <c r="AC1001" s="158"/>
      <c r="AD1001" s="158"/>
      <c r="AE1001" s="158"/>
      <c r="AF1001" s="158"/>
      <c r="AG1001" s="158"/>
      <c r="AH1001" s="158"/>
      <c r="AI1001" s="158"/>
      <c r="AJ1001" s="158"/>
      <c r="AK1001" s="158"/>
      <c r="AL1001" s="158"/>
      <c r="AM1001" s="158"/>
      <c r="AN1001" s="158"/>
      <c r="AO1001" s="158"/>
      <c r="AP1001" s="158"/>
      <c r="AQ1001" s="158"/>
      <c r="AR1001" s="158"/>
      <c r="AS1001" s="158"/>
      <c r="AT1001" s="158"/>
      <c r="AU1001" s="158"/>
      <c r="AV1001" s="158"/>
      <c r="AW1001" s="158"/>
    </row>
    <row r="1002" spans="8:49" ht="12.75">
      <c r="H1002" s="158"/>
      <c r="I1002" s="158"/>
      <c r="J1002" s="158"/>
      <c r="K1002" s="158"/>
      <c r="L1002" s="158"/>
      <c r="M1002" s="158"/>
      <c r="N1002" s="158"/>
      <c r="O1002" s="158"/>
      <c r="P1002" s="158"/>
      <c r="Q1002" s="158"/>
      <c r="R1002" s="158"/>
      <c r="S1002" s="158"/>
      <c r="T1002" s="158"/>
      <c r="U1002" s="158"/>
      <c r="V1002" s="158"/>
      <c r="W1002" s="158"/>
      <c r="X1002" s="158"/>
      <c r="Y1002" s="158"/>
      <c r="Z1002" s="158"/>
      <c r="AA1002" s="158"/>
      <c r="AB1002" s="158"/>
      <c r="AC1002" s="158"/>
      <c r="AD1002" s="158"/>
      <c r="AE1002" s="158"/>
      <c r="AF1002" s="158"/>
      <c r="AG1002" s="158"/>
      <c r="AH1002" s="158"/>
      <c r="AI1002" s="158"/>
      <c r="AJ1002" s="158"/>
      <c r="AK1002" s="158"/>
      <c r="AL1002" s="158"/>
      <c r="AM1002" s="158"/>
      <c r="AN1002" s="158"/>
      <c r="AO1002" s="158"/>
      <c r="AP1002" s="158"/>
      <c r="AQ1002" s="158"/>
      <c r="AR1002" s="158"/>
      <c r="AS1002" s="158"/>
      <c r="AT1002" s="158"/>
      <c r="AU1002" s="158"/>
      <c r="AV1002" s="158"/>
      <c r="AW1002" s="158"/>
    </row>
    <row r="1003" spans="8:49" ht="12.75">
      <c r="H1003" s="158"/>
      <c r="I1003" s="158"/>
      <c r="J1003" s="158"/>
      <c r="K1003" s="158"/>
      <c r="L1003" s="158"/>
      <c r="M1003" s="158"/>
      <c r="N1003" s="158"/>
      <c r="O1003" s="158"/>
      <c r="P1003" s="158"/>
      <c r="Q1003" s="158"/>
      <c r="R1003" s="158"/>
      <c r="S1003" s="158"/>
      <c r="T1003" s="158"/>
      <c r="U1003" s="158"/>
      <c r="V1003" s="158"/>
      <c r="W1003" s="158"/>
      <c r="X1003" s="158"/>
      <c r="Y1003" s="158"/>
      <c r="Z1003" s="158"/>
      <c r="AA1003" s="158"/>
      <c r="AB1003" s="158"/>
      <c r="AC1003" s="158"/>
      <c r="AD1003" s="158"/>
      <c r="AE1003" s="158"/>
      <c r="AF1003" s="158"/>
      <c r="AG1003" s="158"/>
      <c r="AH1003" s="158"/>
      <c r="AI1003" s="158"/>
      <c r="AJ1003" s="158"/>
      <c r="AK1003" s="158"/>
      <c r="AL1003" s="158"/>
      <c r="AM1003" s="158"/>
      <c r="AN1003" s="158"/>
      <c r="AO1003" s="158"/>
      <c r="AP1003" s="158"/>
      <c r="AQ1003" s="158"/>
      <c r="AR1003" s="158"/>
      <c r="AS1003" s="158"/>
      <c r="AT1003" s="158"/>
      <c r="AU1003" s="158"/>
      <c r="AV1003" s="158"/>
      <c r="AW1003" s="158"/>
    </row>
    <row r="1004" spans="8:49" ht="12.75">
      <c r="H1004" s="158"/>
      <c r="I1004" s="158"/>
      <c r="J1004" s="158"/>
      <c r="K1004" s="158"/>
      <c r="L1004" s="158"/>
      <c r="M1004" s="158"/>
      <c r="N1004" s="158"/>
      <c r="O1004" s="158"/>
      <c r="P1004" s="158"/>
      <c r="Q1004" s="158"/>
      <c r="R1004" s="158"/>
      <c r="S1004" s="158"/>
      <c r="T1004" s="158"/>
      <c r="U1004" s="158"/>
      <c r="V1004" s="158"/>
      <c r="W1004" s="158"/>
      <c r="X1004" s="158"/>
      <c r="Y1004" s="158"/>
      <c r="Z1004" s="158"/>
      <c r="AA1004" s="158"/>
      <c r="AB1004" s="158"/>
      <c r="AC1004" s="158"/>
      <c r="AD1004" s="158"/>
      <c r="AE1004" s="158"/>
      <c r="AF1004" s="158"/>
      <c r="AG1004" s="158"/>
      <c r="AH1004" s="158"/>
      <c r="AI1004" s="158"/>
      <c r="AJ1004" s="158"/>
      <c r="AK1004" s="158"/>
      <c r="AL1004" s="158"/>
      <c r="AM1004" s="158"/>
      <c r="AN1004" s="158"/>
      <c r="AO1004" s="158"/>
      <c r="AP1004" s="158"/>
      <c r="AQ1004" s="158"/>
      <c r="AR1004" s="158"/>
      <c r="AS1004" s="158"/>
      <c r="AT1004" s="158"/>
      <c r="AU1004" s="158"/>
      <c r="AV1004" s="158"/>
      <c r="AW1004" s="158"/>
    </row>
    <row r="1005" spans="8:49" ht="12.75">
      <c r="H1005" s="158"/>
      <c r="I1005" s="158"/>
      <c r="J1005" s="158"/>
      <c r="K1005" s="158"/>
      <c r="L1005" s="158"/>
      <c r="M1005" s="158"/>
      <c r="N1005" s="158"/>
      <c r="O1005" s="158"/>
      <c r="P1005" s="158"/>
      <c r="Q1005" s="158"/>
      <c r="R1005" s="158"/>
      <c r="S1005" s="158"/>
      <c r="T1005" s="158"/>
      <c r="U1005" s="158"/>
      <c r="V1005" s="158"/>
      <c r="W1005" s="158"/>
      <c r="X1005" s="158"/>
      <c r="Y1005" s="158"/>
      <c r="Z1005" s="158"/>
      <c r="AA1005" s="158"/>
      <c r="AB1005" s="158"/>
      <c r="AC1005" s="158"/>
      <c r="AD1005" s="158"/>
      <c r="AE1005" s="158"/>
      <c r="AF1005" s="158"/>
      <c r="AG1005" s="158"/>
      <c r="AH1005" s="158"/>
      <c r="AI1005" s="158"/>
      <c r="AJ1005" s="158"/>
      <c r="AK1005" s="158"/>
      <c r="AL1005" s="158"/>
      <c r="AM1005" s="158"/>
      <c r="AN1005" s="158"/>
      <c r="AO1005" s="158"/>
      <c r="AP1005" s="158"/>
      <c r="AQ1005" s="158"/>
      <c r="AR1005" s="158"/>
      <c r="AS1005" s="158"/>
      <c r="AT1005" s="158"/>
      <c r="AU1005" s="158"/>
      <c r="AV1005" s="158"/>
      <c r="AW1005" s="158"/>
    </row>
    <row r="1006" spans="8:49" ht="12.75">
      <c r="H1006" s="158"/>
      <c r="I1006" s="158"/>
      <c r="J1006" s="158"/>
      <c r="K1006" s="158"/>
      <c r="L1006" s="158"/>
      <c r="M1006" s="158"/>
      <c r="N1006" s="158"/>
      <c r="O1006" s="158"/>
      <c r="P1006" s="158"/>
      <c r="Q1006" s="158"/>
      <c r="R1006" s="158"/>
      <c r="S1006" s="158"/>
      <c r="T1006" s="158"/>
      <c r="U1006" s="158"/>
      <c r="V1006" s="158"/>
      <c r="W1006" s="158"/>
      <c r="X1006" s="158"/>
      <c r="Y1006" s="158"/>
      <c r="Z1006" s="158"/>
      <c r="AA1006" s="158"/>
      <c r="AB1006" s="158"/>
      <c r="AC1006" s="158"/>
      <c r="AD1006" s="158"/>
      <c r="AE1006" s="158"/>
      <c r="AF1006" s="158"/>
      <c r="AG1006" s="158"/>
      <c r="AH1006" s="158"/>
      <c r="AI1006" s="158"/>
      <c r="AJ1006" s="158"/>
      <c r="AK1006" s="158"/>
      <c r="AL1006" s="158"/>
      <c r="AM1006" s="158"/>
      <c r="AN1006" s="158"/>
      <c r="AO1006" s="158"/>
      <c r="AP1006" s="158"/>
      <c r="AQ1006" s="158"/>
      <c r="AR1006" s="158"/>
      <c r="AS1006" s="158"/>
      <c r="AT1006" s="158"/>
      <c r="AU1006" s="158"/>
      <c r="AV1006" s="158"/>
      <c r="AW1006" s="158"/>
    </row>
    <row r="1007" spans="8:49" ht="12.75">
      <c r="H1007" s="158"/>
      <c r="I1007" s="158"/>
      <c r="J1007" s="158"/>
      <c r="K1007" s="158"/>
      <c r="L1007" s="158"/>
      <c r="M1007" s="158"/>
      <c r="N1007" s="158"/>
      <c r="O1007" s="158"/>
      <c r="P1007" s="158"/>
      <c r="Q1007" s="158"/>
      <c r="R1007" s="158"/>
      <c r="S1007" s="158"/>
      <c r="T1007" s="158"/>
      <c r="U1007" s="158"/>
      <c r="V1007" s="158"/>
      <c r="W1007" s="158"/>
      <c r="X1007" s="158"/>
      <c r="Y1007" s="158"/>
      <c r="Z1007" s="158"/>
      <c r="AA1007" s="158"/>
      <c r="AB1007" s="158"/>
      <c r="AC1007" s="158"/>
      <c r="AD1007" s="158"/>
      <c r="AE1007" s="158"/>
      <c r="AF1007" s="158"/>
      <c r="AG1007" s="158"/>
      <c r="AH1007" s="158"/>
      <c r="AI1007" s="158"/>
      <c r="AJ1007" s="158"/>
      <c r="AK1007" s="158"/>
      <c r="AL1007" s="158"/>
      <c r="AM1007" s="158"/>
      <c r="AN1007" s="158"/>
      <c r="AO1007" s="158"/>
      <c r="AP1007" s="158"/>
      <c r="AQ1007" s="158"/>
      <c r="AR1007" s="158"/>
      <c r="AS1007" s="158"/>
      <c r="AT1007" s="158"/>
      <c r="AU1007" s="158"/>
      <c r="AV1007" s="158"/>
      <c r="AW1007" s="158"/>
    </row>
    <row r="1008" spans="8:49" ht="12.75">
      <c r="H1008" s="158"/>
      <c r="I1008" s="158"/>
      <c r="J1008" s="158"/>
      <c r="K1008" s="158"/>
      <c r="L1008" s="158"/>
      <c r="M1008" s="158"/>
      <c r="N1008" s="158"/>
      <c r="O1008" s="158"/>
      <c r="P1008" s="158"/>
      <c r="Q1008" s="158"/>
      <c r="R1008" s="158"/>
      <c r="S1008" s="158"/>
      <c r="T1008" s="158"/>
      <c r="U1008" s="158"/>
      <c r="V1008" s="158"/>
      <c r="W1008" s="158"/>
      <c r="X1008" s="158"/>
      <c r="Y1008" s="158"/>
      <c r="Z1008" s="158"/>
      <c r="AA1008" s="158"/>
      <c r="AB1008" s="158"/>
      <c r="AC1008" s="158"/>
      <c r="AD1008" s="158"/>
      <c r="AE1008" s="158"/>
      <c r="AF1008" s="158"/>
      <c r="AG1008" s="158"/>
      <c r="AH1008" s="158"/>
      <c r="AI1008" s="158"/>
      <c r="AJ1008" s="158"/>
      <c r="AK1008" s="158"/>
      <c r="AL1008" s="158"/>
      <c r="AM1008" s="158"/>
      <c r="AN1008" s="158"/>
      <c r="AO1008" s="158"/>
      <c r="AP1008" s="158"/>
      <c r="AQ1008" s="158"/>
      <c r="AR1008" s="158"/>
      <c r="AS1008" s="158"/>
      <c r="AT1008" s="158"/>
      <c r="AU1008" s="158"/>
      <c r="AV1008" s="158"/>
      <c r="AW1008" s="158"/>
    </row>
    <row r="1009" spans="8:49" ht="12.75">
      <c r="H1009" s="158"/>
      <c r="I1009" s="158"/>
      <c r="J1009" s="158"/>
      <c r="K1009" s="158"/>
      <c r="L1009" s="158"/>
      <c r="M1009" s="158"/>
      <c r="N1009" s="158"/>
      <c r="O1009" s="158"/>
      <c r="P1009" s="158"/>
      <c r="Q1009" s="158"/>
      <c r="R1009" s="158"/>
      <c r="S1009" s="158"/>
      <c r="T1009" s="158"/>
      <c r="U1009" s="158"/>
      <c r="V1009" s="158"/>
      <c r="W1009" s="158"/>
      <c r="X1009" s="158"/>
      <c r="Y1009" s="158"/>
      <c r="Z1009" s="158"/>
      <c r="AA1009" s="158"/>
      <c r="AB1009" s="158"/>
      <c r="AC1009" s="158"/>
      <c r="AD1009" s="158"/>
      <c r="AE1009" s="158"/>
      <c r="AF1009" s="158"/>
      <c r="AG1009" s="158"/>
      <c r="AH1009" s="158"/>
      <c r="AI1009" s="158"/>
      <c r="AJ1009" s="158"/>
      <c r="AK1009" s="158"/>
      <c r="AL1009" s="158"/>
      <c r="AM1009" s="158"/>
      <c r="AN1009" s="158"/>
      <c r="AO1009" s="158"/>
      <c r="AP1009" s="158"/>
      <c r="AQ1009" s="158"/>
      <c r="AR1009" s="158"/>
      <c r="AS1009" s="158"/>
      <c r="AT1009" s="158"/>
      <c r="AU1009" s="158"/>
      <c r="AV1009" s="158"/>
      <c r="AW1009" s="158"/>
    </row>
  </sheetData>
  <sheetProtection password="C9CB" sheet="1" objects="1" scenarios="1"/>
  <mergeCells count="4">
    <mergeCell ref="E1:G1"/>
    <mergeCell ref="E2:G2"/>
    <mergeCell ref="E3:G3"/>
    <mergeCell ref="E4:G4"/>
  </mergeCells>
  <printOptions/>
  <pageMargins left="0.75" right="0.25" top="0.5" bottom="0.25" header="0" footer="0"/>
  <pageSetup horizontalDpi="600" verticalDpi="600" orientation="portrait" scale="85" r:id="rId1"/>
  <headerFooter alignWithMargins="0">
    <oddHeader>&amp;C
Non Residential Non Facility Based Service - 15 Minutes</oddHeader>
    <oddFooter>&amp;R03/09/2006</oddFooter>
  </headerFooter>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P231"/>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D32" sqref="D32"/>
    </sheetView>
  </sheetViews>
  <sheetFormatPr defaultColWidth="9.140625" defaultRowHeight="12.75"/>
  <cols>
    <col min="1" max="1" width="36.7109375" style="0" bestFit="1" customWidth="1"/>
    <col min="2" max="2" width="14.00390625" style="0" customWidth="1"/>
    <col min="3" max="3" width="14.28125" style="0" customWidth="1"/>
    <col min="4" max="4" width="16.28125" style="0" customWidth="1"/>
  </cols>
  <sheetData>
    <row r="1" spans="1:6" ht="12.75">
      <c r="A1" s="33" t="s">
        <v>399</v>
      </c>
      <c r="B1" s="50"/>
      <c r="C1" s="200">
        <f>+SUMMARY!B4</f>
        <v>0</v>
      </c>
      <c r="D1" s="201"/>
      <c r="E1" s="201"/>
      <c r="F1" s="50"/>
    </row>
    <row r="2" spans="1:6" ht="12.75">
      <c r="A2" s="29"/>
      <c r="B2" s="33"/>
      <c r="C2" s="200">
        <f>+SUMMARY!B5</f>
        <v>0</v>
      </c>
      <c r="D2" s="201"/>
      <c r="E2" s="201"/>
      <c r="F2" s="50"/>
    </row>
    <row r="3" spans="1:6" ht="12.75">
      <c r="A3" s="29"/>
      <c r="B3" s="29"/>
      <c r="C3" s="200">
        <f>+SUMMARY!B6</f>
        <v>0</v>
      </c>
      <c r="D3" s="201"/>
      <c r="E3" s="201"/>
      <c r="F3" s="50"/>
    </row>
    <row r="4" spans="1:6" ht="12.75">
      <c r="A4" s="29"/>
      <c r="B4" s="29"/>
      <c r="C4" s="200">
        <f>+SUMMARY!I3</f>
        <v>0</v>
      </c>
      <c r="D4" s="201"/>
      <c r="E4" s="201"/>
      <c r="F4" s="50"/>
    </row>
    <row r="5" spans="1:6" ht="12.75">
      <c r="A5" s="48"/>
      <c r="B5" s="50"/>
      <c r="C5" s="50"/>
      <c r="D5" s="50" t="s">
        <v>370</v>
      </c>
      <c r="E5" s="29"/>
      <c r="F5" s="29"/>
    </row>
    <row r="6" spans="1:4" ht="12.75">
      <c r="A6" s="30" t="s">
        <v>393</v>
      </c>
      <c r="B6" s="63"/>
      <c r="C6" s="63"/>
      <c r="D6" s="107">
        <v>0</v>
      </c>
    </row>
    <row r="7" spans="1:16" ht="12.75">
      <c r="A7" s="29"/>
      <c r="B7" s="59"/>
      <c r="C7" s="59"/>
      <c r="D7" s="154"/>
      <c r="E7" s="158"/>
      <c r="F7" s="158"/>
      <c r="G7" s="158"/>
      <c r="H7" s="158"/>
      <c r="I7" s="158"/>
      <c r="J7" s="158"/>
      <c r="K7" s="158"/>
      <c r="L7" s="158"/>
      <c r="M7" s="158"/>
      <c r="N7" s="158"/>
      <c r="O7" s="158"/>
      <c r="P7" s="158"/>
    </row>
    <row r="8" spans="1:16" ht="12.75">
      <c r="A8" s="33" t="s">
        <v>372</v>
      </c>
      <c r="B8" s="44"/>
      <c r="C8" s="44"/>
      <c r="D8" s="154"/>
      <c r="E8" s="158"/>
      <c r="F8" s="158"/>
      <c r="G8" s="158"/>
      <c r="H8" s="158"/>
      <c r="I8" s="158"/>
      <c r="J8" s="158"/>
      <c r="K8" s="158"/>
      <c r="L8" s="158"/>
      <c r="M8" s="158"/>
      <c r="N8" s="158"/>
      <c r="O8" s="158"/>
      <c r="P8" s="158"/>
    </row>
    <row r="9" spans="1:16" ht="12.75">
      <c r="A9" s="95" t="s">
        <v>611</v>
      </c>
      <c r="B9" s="102"/>
      <c r="C9" s="63"/>
      <c r="D9" s="88">
        <v>0</v>
      </c>
      <c r="E9" s="158"/>
      <c r="F9" s="158"/>
      <c r="G9" s="158"/>
      <c r="H9" s="158"/>
      <c r="I9" s="158"/>
      <c r="J9" s="158"/>
      <c r="K9" s="158"/>
      <c r="L9" s="158"/>
      <c r="M9" s="158"/>
      <c r="N9" s="158"/>
      <c r="O9" s="158"/>
      <c r="P9" s="158"/>
    </row>
    <row r="10" spans="1:16" ht="12.75">
      <c r="A10" s="95" t="s">
        <v>373</v>
      </c>
      <c r="B10" s="102"/>
      <c r="C10" s="63"/>
      <c r="D10" s="88">
        <v>0</v>
      </c>
      <c r="E10" s="158"/>
      <c r="F10" s="158"/>
      <c r="G10" s="158"/>
      <c r="H10" s="158"/>
      <c r="I10" s="158"/>
      <c r="J10" s="158"/>
      <c r="K10" s="158"/>
      <c r="L10" s="158"/>
      <c r="M10" s="158"/>
      <c r="N10" s="158"/>
      <c r="O10" s="158"/>
      <c r="P10" s="158"/>
    </row>
    <row r="11" spans="1:16" ht="12.75">
      <c r="A11" s="95" t="s">
        <v>374</v>
      </c>
      <c r="B11" s="102"/>
      <c r="C11" s="63"/>
      <c r="D11" s="88">
        <v>0</v>
      </c>
      <c r="E11" s="158"/>
      <c r="F11" s="158"/>
      <c r="G11" s="158"/>
      <c r="H11" s="158"/>
      <c r="I11" s="158"/>
      <c r="J11" s="158"/>
      <c r="K11" s="158"/>
      <c r="L11" s="158"/>
      <c r="M11" s="158"/>
      <c r="N11" s="158"/>
      <c r="O11" s="158"/>
      <c r="P11" s="158"/>
    </row>
    <row r="12" spans="1:16" ht="12.75">
      <c r="A12" s="95" t="s">
        <v>376</v>
      </c>
      <c r="B12" s="102"/>
      <c r="C12" s="63"/>
      <c r="D12" s="88">
        <v>0</v>
      </c>
      <c r="E12" s="158"/>
      <c r="F12" s="158"/>
      <c r="G12" s="158"/>
      <c r="H12" s="158"/>
      <c r="I12" s="158"/>
      <c r="J12" s="158"/>
      <c r="K12" s="158"/>
      <c r="L12" s="158"/>
      <c r="M12" s="158"/>
      <c r="N12" s="158"/>
      <c r="O12" s="158"/>
      <c r="P12" s="158"/>
    </row>
    <row r="13" spans="1:16" ht="12.75">
      <c r="A13" s="95" t="s">
        <v>375</v>
      </c>
      <c r="B13" s="102"/>
      <c r="C13" s="63"/>
      <c r="D13" s="88">
        <v>0</v>
      </c>
      <c r="E13" s="158"/>
      <c r="F13" s="158"/>
      <c r="G13" s="158"/>
      <c r="H13" s="158"/>
      <c r="I13" s="158"/>
      <c r="J13" s="158"/>
      <c r="K13" s="158"/>
      <c r="L13" s="158"/>
      <c r="M13" s="158"/>
      <c r="N13" s="158"/>
      <c r="O13" s="158"/>
      <c r="P13" s="158"/>
    </row>
    <row r="14" spans="1:16" ht="12.75">
      <c r="A14" s="12"/>
      <c r="B14" s="102"/>
      <c r="C14" s="63"/>
      <c r="D14" s="88">
        <v>0</v>
      </c>
      <c r="E14" s="158"/>
      <c r="F14" s="158"/>
      <c r="G14" s="158"/>
      <c r="H14" s="158"/>
      <c r="I14" s="158"/>
      <c r="J14" s="158"/>
      <c r="K14" s="158"/>
      <c r="L14" s="158"/>
      <c r="M14" s="158"/>
      <c r="N14" s="158"/>
      <c r="O14" s="158"/>
      <c r="P14" s="158"/>
    </row>
    <row r="15" spans="1:16" ht="12.75">
      <c r="A15" s="12"/>
      <c r="B15" s="102"/>
      <c r="C15" s="63"/>
      <c r="D15" s="88">
        <v>0</v>
      </c>
      <c r="E15" s="158"/>
      <c r="F15" s="158"/>
      <c r="G15" s="158"/>
      <c r="H15" s="158"/>
      <c r="I15" s="158"/>
      <c r="J15" s="158"/>
      <c r="K15" s="158"/>
      <c r="L15" s="158"/>
      <c r="M15" s="158"/>
      <c r="N15" s="158"/>
      <c r="O15" s="158"/>
      <c r="P15" s="158"/>
    </row>
    <row r="16" spans="1:16" ht="12.75">
      <c r="A16" s="12"/>
      <c r="B16" s="102"/>
      <c r="C16" s="63"/>
      <c r="D16" s="88">
        <v>0</v>
      </c>
      <c r="E16" s="158"/>
      <c r="F16" s="158"/>
      <c r="G16" s="158"/>
      <c r="H16" s="158"/>
      <c r="I16" s="158"/>
      <c r="J16" s="158"/>
      <c r="K16" s="158"/>
      <c r="L16" s="158"/>
      <c r="M16" s="158"/>
      <c r="N16" s="158"/>
      <c r="O16" s="158"/>
      <c r="P16" s="158"/>
    </row>
    <row r="17" spans="1:16" ht="12.75">
      <c r="A17" s="56" t="s">
        <v>377</v>
      </c>
      <c r="B17" s="103"/>
      <c r="C17" s="103"/>
      <c r="D17" s="108">
        <f>SUM(D9:D16)</f>
        <v>0</v>
      </c>
      <c r="E17" s="158"/>
      <c r="F17" s="158"/>
      <c r="G17" s="158"/>
      <c r="H17" s="158"/>
      <c r="I17" s="158"/>
      <c r="J17" s="158"/>
      <c r="K17" s="158"/>
      <c r="L17" s="158"/>
      <c r="M17" s="158"/>
      <c r="N17" s="158"/>
      <c r="O17" s="158"/>
      <c r="P17" s="158"/>
    </row>
    <row r="18" spans="1:16" ht="12.75">
      <c r="A18" s="29"/>
      <c r="B18" s="59"/>
      <c r="C18" s="59"/>
      <c r="D18" s="154"/>
      <c r="E18" s="158"/>
      <c r="F18" s="158"/>
      <c r="G18" s="158"/>
      <c r="H18" s="158"/>
      <c r="I18" s="158"/>
      <c r="J18" s="158"/>
      <c r="K18" s="158"/>
      <c r="L18" s="158"/>
      <c r="M18" s="158"/>
      <c r="N18" s="158"/>
      <c r="O18" s="158"/>
      <c r="P18" s="158"/>
    </row>
    <row r="19" spans="1:16" ht="12.75">
      <c r="A19" s="142" t="s">
        <v>612</v>
      </c>
      <c r="B19" s="102"/>
      <c r="C19" s="63"/>
      <c r="D19" s="88">
        <v>0</v>
      </c>
      <c r="E19" s="158"/>
      <c r="F19" s="158"/>
      <c r="G19" s="158"/>
      <c r="H19" s="158"/>
      <c r="I19" s="158"/>
      <c r="J19" s="158"/>
      <c r="K19" s="158"/>
      <c r="L19" s="158"/>
      <c r="M19" s="158"/>
      <c r="N19" s="158"/>
      <c r="O19" s="158"/>
      <c r="P19" s="158"/>
    </row>
    <row r="20" spans="1:16" ht="12.75">
      <c r="A20" s="95" t="s">
        <v>388</v>
      </c>
      <c r="B20" s="102"/>
      <c r="C20" s="63"/>
      <c r="D20" s="88">
        <v>0</v>
      </c>
      <c r="E20" s="158"/>
      <c r="F20" s="158"/>
      <c r="G20" s="158"/>
      <c r="H20" s="158"/>
      <c r="I20" s="158"/>
      <c r="J20" s="158"/>
      <c r="K20" s="158"/>
      <c r="L20" s="158"/>
      <c r="M20" s="158"/>
      <c r="N20" s="158"/>
      <c r="O20" s="158"/>
      <c r="P20" s="158"/>
    </row>
    <row r="21" spans="1:16" ht="12.75">
      <c r="A21" s="95" t="s">
        <v>487</v>
      </c>
      <c r="B21" s="102"/>
      <c r="C21" s="63"/>
      <c r="D21" s="88">
        <v>0</v>
      </c>
      <c r="E21" s="158"/>
      <c r="F21" s="158"/>
      <c r="G21" s="158"/>
      <c r="H21" s="158"/>
      <c r="I21" s="158"/>
      <c r="J21" s="158"/>
      <c r="K21" s="158"/>
      <c r="L21" s="158"/>
      <c r="M21" s="158"/>
      <c r="N21" s="158"/>
      <c r="O21" s="158"/>
      <c r="P21" s="158"/>
    </row>
    <row r="22" spans="1:16" ht="12.75">
      <c r="A22" s="95" t="s">
        <v>391</v>
      </c>
      <c r="B22" s="102"/>
      <c r="C22" s="63"/>
      <c r="D22" s="88">
        <v>0</v>
      </c>
      <c r="E22" s="158"/>
      <c r="F22" s="158"/>
      <c r="G22" s="158"/>
      <c r="H22" s="158"/>
      <c r="I22" s="158"/>
      <c r="J22" s="158"/>
      <c r="K22" s="158"/>
      <c r="L22" s="158"/>
      <c r="M22" s="158"/>
      <c r="N22" s="158"/>
      <c r="O22" s="158"/>
      <c r="P22" s="158"/>
    </row>
    <row r="23" spans="1:16" ht="12.75">
      <c r="A23" s="95" t="s">
        <v>389</v>
      </c>
      <c r="B23" s="102"/>
      <c r="C23" s="63"/>
      <c r="D23" s="88">
        <v>0</v>
      </c>
      <c r="E23" s="158"/>
      <c r="F23" s="158"/>
      <c r="G23" s="158"/>
      <c r="H23" s="158"/>
      <c r="I23" s="158"/>
      <c r="J23" s="158"/>
      <c r="K23" s="158"/>
      <c r="L23" s="158"/>
      <c r="M23" s="158"/>
      <c r="N23" s="158"/>
      <c r="O23" s="158"/>
      <c r="P23" s="158"/>
    </row>
    <row r="24" spans="1:16" ht="12.75">
      <c r="A24" s="95" t="s">
        <v>394</v>
      </c>
      <c r="B24" s="102"/>
      <c r="C24" s="63"/>
      <c r="D24" s="88">
        <v>0</v>
      </c>
      <c r="E24" s="158"/>
      <c r="F24" s="158"/>
      <c r="G24" s="158"/>
      <c r="H24" s="158"/>
      <c r="I24" s="158"/>
      <c r="J24" s="158"/>
      <c r="K24" s="158"/>
      <c r="L24" s="158"/>
      <c r="M24" s="158"/>
      <c r="N24" s="158"/>
      <c r="O24" s="158"/>
      <c r="P24" s="158"/>
    </row>
    <row r="25" spans="1:16" ht="12.75">
      <c r="A25" s="95" t="s">
        <v>395</v>
      </c>
      <c r="B25" s="102"/>
      <c r="C25" s="63"/>
      <c r="D25" s="88">
        <v>0</v>
      </c>
      <c r="E25" s="158" t="s">
        <v>415</v>
      </c>
      <c r="F25" s="158"/>
      <c r="G25" s="158"/>
      <c r="H25" s="158"/>
      <c r="I25" s="158"/>
      <c r="J25" s="158"/>
      <c r="K25" s="158"/>
      <c r="L25" s="158"/>
      <c r="M25" s="158"/>
      <c r="N25" s="158"/>
      <c r="O25" s="158"/>
      <c r="P25" s="158"/>
    </row>
    <row r="26" spans="1:16" ht="12.75">
      <c r="A26" s="95" t="s">
        <v>396</v>
      </c>
      <c r="B26" s="102"/>
      <c r="C26" s="63"/>
      <c r="D26" s="88">
        <v>0</v>
      </c>
      <c r="E26" s="158"/>
      <c r="F26" s="158"/>
      <c r="G26" s="158"/>
      <c r="H26" s="158"/>
      <c r="I26" s="158"/>
      <c r="J26" s="158"/>
      <c r="K26" s="158"/>
      <c r="L26" s="158"/>
      <c r="M26" s="158"/>
      <c r="N26" s="158"/>
      <c r="O26" s="158"/>
      <c r="P26" s="158"/>
    </row>
    <row r="27" spans="1:16" ht="12.75">
      <c r="A27" s="12" t="s">
        <v>397</v>
      </c>
      <c r="B27" s="102"/>
      <c r="C27" s="63"/>
      <c r="D27" s="88">
        <v>0</v>
      </c>
      <c r="E27" s="158"/>
      <c r="F27" s="158"/>
      <c r="G27" s="158"/>
      <c r="H27" s="158"/>
      <c r="I27" s="158"/>
      <c r="J27" s="158"/>
      <c r="K27" s="158"/>
      <c r="L27" s="158"/>
      <c r="M27" s="158"/>
      <c r="N27" s="158"/>
      <c r="O27" s="158"/>
      <c r="P27" s="158"/>
    </row>
    <row r="28" spans="1:16" ht="12.75">
      <c r="A28" s="95" t="s">
        <v>384</v>
      </c>
      <c r="B28" s="102"/>
      <c r="C28" s="63"/>
      <c r="D28" s="88">
        <v>0</v>
      </c>
      <c r="E28" s="158"/>
      <c r="F28" s="158"/>
      <c r="G28" s="158"/>
      <c r="H28" s="158"/>
      <c r="I28" s="158"/>
      <c r="J28" s="158"/>
      <c r="K28" s="158"/>
      <c r="L28" s="158"/>
      <c r="M28" s="158"/>
      <c r="N28" s="158"/>
      <c r="O28" s="158"/>
      <c r="P28" s="158"/>
    </row>
    <row r="29" spans="1:16" ht="12.75">
      <c r="A29" s="95" t="s">
        <v>378</v>
      </c>
      <c r="B29" s="102"/>
      <c r="C29" s="63"/>
      <c r="D29" s="88">
        <v>0</v>
      </c>
      <c r="E29" s="158"/>
      <c r="F29" s="158"/>
      <c r="G29" s="158"/>
      <c r="H29" s="158"/>
      <c r="I29" s="158"/>
      <c r="J29" s="158"/>
      <c r="K29" s="158"/>
      <c r="L29" s="158"/>
      <c r="M29" s="158"/>
      <c r="N29" s="158"/>
      <c r="O29" s="158"/>
      <c r="P29" s="158"/>
    </row>
    <row r="30" spans="1:16" ht="12.75">
      <c r="A30" s="142" t="s">
        <v>535</v>
      </c>
      <c r="B30" s="102"/>
      <c r="C30" s="63"/>
      <c r="D30" s="88">
        <v>0</v>
      </c>
      <c r="E30" s="158"/>
      <c r="F30" s="158"/>
      <c r="G30" s="158"/>
      <c r="H30" s="158"/>
      <c r="I30" s="158"/>
      <c r="J30" s="158"/>
      <c r="K30" s="158"/>
      <c r="L30" s="158"/>
      <c r="M30" s="158"/>
      <c r="N30" s="158"/>
      <c r="O30" s="158"/>
      <c r="P30" s="158"/>
    </row>
    <row r="31" spans="1:16" ht="12.75">
      <c r="A31" s="95" t="s">
        <v>440</v>
      </c>
      <c r="B31" s="102"/>
      <c r="C31" s="63"/>
      <c r="D31" s="88">
        <v>0</v>
      </c>
      <c r="E31" s="158"/>
      <c r="F31" s="158"/>
      <c r="G31" s="158"/>
      <c r="H31" s="158"/>
      <c r="I31" s="158"/>
      <c r="J31" s="158"/>
      <c r="K31" s="158"/>
      <c r="L31" s="158"/>
      <c r="M31" s="158"/>
      <c r="N31" s="158"/>
      <c r="O31" s="158"/>
      <c r="P31" s="158"/>
    </row>
    <row r="32" spans="1:16" ht="12.75">
      <c r="A32" s="56" t="s">
        <v>338</v>
      </c>
      <c r="B32" s="103"/>
      <c r="C32" s="103"/>
      <c r="D32" s="108">
        <f>SUM(D19:D31)</f>
        <v>0</v>
      </c>
      <c r="E32" s="158"/>
      <c r="F32" s="158"/>
      <c r="G32" s="158"/>
      <c r="H32" s="158"/>
      <c r="I32" s="158"/>
      <c r="J32" s="158"/>
      <c r="K32" s="158"/>
      <c r="L32" s="158"/>
      <c r="M32" s="158"/>
      <c r="N32" s="158"/>
      <c r="O32" s="158"/>
      <c r="P32" s="158"/>
    </row>
    <row r="33" spans="1:16" ht="12.75">
      <c r="A33" s="70"/>
      <c r="B33" s="104"/>
      <c r="C33" s="104"/>
      <c r="D33" s="58"/>
      <c r="E33" s="158"/>
      <c r="F33" s="158"/>
      <c r="G33" s="158"/>
      <c r="H33" s="158"/>
      <c r="I33" s="158"/>
      <c r="J33" s="158"/>
      <c r="K33" s="158"/>
      <c r="L33" s="158"/>
      <c r="M33" s="158"/>
      <c r="N33" s="158"/>
      <c r="O33" s="158"/>
      <c r="P33" s="158"/>
    </row>
    <row r="34" spans="1:16" ht="12.75">
      <c r="A34" s="70" t="s">
        <v>339</v>
      </c>
      <c r="B34" s="104"/>
      <c r="C34" s="104"/>
      <c r="D34" s="58"/>
      <c r="E34" s="158"/>
      <c r="F34" s="158"/>
      <c r="G34" s="158"/>
      <c r="H34" s="158"/>
      <c r="I34" s="158"/>
      <c r="J34" s="158"/>
      <c r="K34" s="158"/>
      <c r="L34" s="158"/>
      <c r="M34" s="158"/>
      <c r="N34" s="158"/>
      <c r="O34" s="158"/>
      <c r="P34" s="158"/>
    </row>
    <row r="35" spans="1:16" ht="12.75">
      <c r="A35" s="142" t="s">
        <v>537</v>
      </c>
      <c r="B35" s="102"/>
      <c r="C35" s="63"/>
      <c r="D35" s="88">
        <v>0</v>
      </c>
      <c r="E35" s="158"/>
      <c r="F35" s="158"/>
      <c r="G35" s="158"/>
      <c r="H35" s="158"/>
      <c r="I35" s="158"/>
      <c r="J35" s="158"/>
      <c r="K35" s="158"/>
      <c r="L35" s="158"/>
      <c r="M35" s="158"/>
      <c r="N35" s="158"/>
      <c r="O35" s="158"/>
      <c r="P35" s="158"/>
    </row>
    <row r="36" spans="1:16" ht="12.75">
      <c r="A36" s="143"/>
      <c r="B36" s="102"/>
      <c r="C36" s="63"/>
      <c r="D36" s="88">
        <v>0</v>
      </c>
      <c r="E36" s="158"/>
      <c r="F36" s="158"/>
      <c r="G36" s="158"/>
      <c r="H36" s="158"/>
      <c r="I36" s="158"/>
      <c r="J36" s="158"/>
      <c r="K36" s="158"/>
      <c r="L36" s="158"/>
      <c r="M36" s="158"/>
      <c r="N36" s="158"/>
      <c r="O36" s="158"/>
      <c r="P36" s="158"/>
    </row>
    <row r="37" spans="1:16" ht="12.75">
      <c r="A37" s="143"/>
      <c r="B37" s="102"/>
      <c r="C37" s="63"/>
      <c r="D37" s="88">
        <v>0</v>
      </c>
      <c r="E37" s="158"/>
      <c r="F37" s="158"/>
      <c r="G37" s="158"/>
      <c r="H37" s="158"/>
      <c r="I37" s="158"/>
      <c r="J37" s="158"/>
      <c r="K37" s="158"/>
      <c r="L37" s="158"/>
      <c r="M37" s="158"/>
      <c r="N37" s="158"/>
      <c r="O37" s="158"/>
      <c r="P37" s="158"/>
    </row>
    <row r="38" spans="1:16" ht="12.75">
      <c r="A38" s="12"/>
      <c r="B38" s="102"/>
      <c r="C38" s="63"/>
      <c r="D38" s="88">
        <v>0</v>
      </c>
      <c r="E38" s="158"/>
      <c r="F38" s="158"/>
      <c r="G38" s="158"/>
      <c r="H38" s="158"/>
      <c r="I38" s="158"/>
      <c r="J38" s="158"/>
      <c r="K38" s="158"/>
      <c r="L38" s="158"/>
      <c r="M38" s="158"/>
      <c r="N38" s="158"/>
      <c r="O38" s="158"/>
      <c r="P38" s="158"/>
    </row>
    <row r="39" spans="1:16" ht="12.75">
      <c r="A39" s="12"/>
      <c r="B39" s="102"/>
      <c r="C39" s="63"/>
      <c r="D39" s="88">
        <v>0</v>
      </c>
      <c r="E39" s="158"/>
      <c r="F39" s="158"/>
      <c r="G39" s="158"/>
      <c r="H39" s="158"/>
      <c r="I39" s="158"/>
      <c r="J39" s="158"/>
      <c r="K39" s="158"/>
      <c r="L39" s="158"/>
      <c r="M39" s="158"/>
      <c r="N39" s="158"/>
      <c r="O39" s="158"/>
      <c r="P39" s="158"/>
    </row>
    <row r="40" spans="1:16" ht="12.75">
      <c r="A40" s="12"/>
      <c r="B40" s="102"/>
      <c r="C40" s="63"/>
      <c r="D40" s="88">
        <v>0</v>
      </c>
      <c r="E40" s="158"/>
      <c r="F40" s="158"/>
      <c r="G40" s="158"/>
      <c r="H40" s="158"/>
      <c r="I40" s="158"/>
      <c r="J40" s="158"/>
      <c r="K40" s="158"/>
      <c r="L40" s="158"/>
      <c r="M40" s="158"/>
      <c r="N40" s="158"/>
      <c r="O40" s="158"/>
      <c r="P40" s="158"/>
    </row>
    <row r="41" spans="1:16" ht="12.75">
      <c r="A41" s="12"/>
      <c r="B41" s="102"/>
      <c r="C41" s="63"/>
      <c r="D41" s="88">
        <v>0</v>
      </c>
      <c r="E41" s="158"/>
      <c r="F41" s="158"/>
      <c r="G41" s="158"/>
      <c r="H41" s="158"/>
      <c r="I41" s="158"/>
      <c r="J41" s="158"/>
      <c r="K41" s="158"/>
      <c r="L41" s="158"/>
      <c r="M41" s="158"/>
      <c r="N41" s="158"/>
      <c r="O41" s="158"/>
      <c r="P41" s="158"/>
    </row>
    <row r="42" spans="1:16" ht="12.75">
      <c r="A42" s="12"/>
      <c r="B42" s="102"/>
      <c r="C42" s="63"/>
      <c r="D42" s="88">
        <v>0</v>
      </c>
      <c r="E42" s="158"/>
      <c r="F42" s="158"/>
      <c r="G42" s="158"/>
      <c r="H42" s="158"/>
      <c r="I42" s="158"/>
      <c r="J42" s="158"/>
      <c r="K42" s="158"/>
      <c r="L42" s="158"/>
      <c r="M42" s="158"/>
      <c r="N42" s="158"/>
      <c r="O42" s="158"/>
      <c r="P42" s="158"/>
    </row>
    <row r="43" spans="1:16" ht="12.75">
      <c r="A43" s="12"/>
      <c r="B43" s="102"/>
      <c r="C43" s="63"/>
      <c r="D43" s="88">
        <v>0</v>
      </c>
      <c r="E43" s="158"/>
      <c r="F43" s="158"/>
      <c r="G43" s="158"/>
      <c r="H43" s="158"/>
      <c r="I43" s="158"/>
      <c r="J43" s="158"/>
      <c r="K43" s="158"/>
      <c r="L43" s="158"/>
      <c r="M43" s="158"/>
      <c r="N43" s="158"/>
      <c r="O43" s="158"/>
      <c r="P43" s="158"/>
    </row>
    <row r="44" spans="1:16" ht="12.75">
      <c r="A44" s="12"/>
      <c r="B44" s="102"/>
      <c r="C44" s="63"/>
      <c r="D44" s="88">
        <v>0</v>
      </c>
      <c r="E44" s="158"/>
      <c r="F44" s="158"/>
      <c r="G44" s="158"/>
      <c r="H44" s="158"/>
      <c r="I44" s="158"/>
      <c r="J44" s="158"/>
      <c r="K44" s="158"/>
      <c r="L44" s="158"/>
      <c r="M44" s="158"/>
      <c r="N44" s="158"/>
      <c r="O44" s="158"/>
      <c r="P44" s="158"/>
    </row>
    <row r="45" spans="1:16" ht="12.75">
      <c r="A45" s="12"/>
      <c r="B45" s="102"/>
      <c r="C45" s="63"/>
      <c r="D45" s="88">
        <v>0</v>
      </c>
      <c r="E45" s="158"/>
      <c r="F45" s="158"/>
      <c r="G45" s="158"/>
      <c r="H45" s="158"/>
      <c r="I45" s="158"/>
      <c r="J45" s="158"/>
      <c r="K45" s="158"/>
      <c r="L45" s="158"/>
      <c r="M45" s="158"/>
      <c r="N45" s="158"/>
      <c r="O45" s="158"/>
      <c r="P45" s="158"/>
    </row>
    <row r="46" spans="1:16" ht="12.75">
      <c r="A46" s="12"/>
      <c r="B46" s="102"/>
      <c r="C46" s="63"/>
      <c r="D46" s="88">
        <v>0</v>
      </c>
      <c r="E46" s="158"/>
      <c r="F46" s="158"/>
      <c r="G46" s="158"/>
      <c r="H46" s="158"/>
      <c r="I46" s="158"/>
      <c r="J46" s="158"/>
      <c r="K46" s="158"/>
      <c r="L46" s="158"/>
      <c r="M46" s="158"/>
      <c r="N46" s="158"/>
      <c r="O46" s="158"/>
      <c r="P46" s="158"/>
    </row>
    <row r="47" spans="1:16" ht="12.75">
      <c r="A47" s="12"/>
      <c r="B47" s="102"/>
      <c r="C47" s="63"/>
      <c r="D47" s="88">
        <v>0</v>
      </c>
      <c r="E47" s="158"/>
      <c r="F47" s="158"/>
      <c r="G47" s="158"/>
      <c r="H47" s="158"/>
      <c r="I47" s="158"/>
      <c r="J47" s="158"/>
      <c r="K47" s="158"/>
      <c r="L47" s="158"/>
      <c r="M47" s="158"/>
      <c r="N47" s="158"/>
      <c r="O47" s="158"/>
      <c r="P47" s="158"/>
    </row>
    <row r="48" spans="1:16" ht="12.75">
      <c r="A48" s="105" t="s">
        <v>380</v>
      </c>
      <c r="B48" s="105"/>
      <c r="C48" s="105"/>
      <c r="D48" s="108">
        <f>SUM(D35:D47)</f>
        <v>0</v>
      </c>
      <c r="E48" s="158"/>
      <c r="F48" s="158"/>
      <c r="G48" s="158"/>
      <c r="H48" s="158"/>
      <c r="I48" s="158"/>
      <c r="J48" s="158"/>
      <c r="K48" s="158"/>
      <c r="L48" s="158"/>
      <c r="M48" s="158"/>
      <c r="N48" s="158"/>
      <c r="O48" s="158"/>
      <c r="P48" s="158"/>
    </row>
    <row r="49" spans="1:16" ht="12.75">
      <c r="A49" s="70"/>
      <c r="B49" s="70"/>
      <c r="C49" s="70"/>
      <c r="D49" s="59"/>
      <c r="E49" s="158"/>
      <c r="F49" s="158"/>
      <c r="G49" s="158"/>
      <c r="H49" s="158"/>
      <c r="I49" s="158"/>
      <c r="J49" s="158"/>
      <c r="K49" s="158"/>
      <c r="L49" s="158"/>
      <c r="M49" s="158"/>
      <c r="N49" s="158"/>
      <c r="O49" s="158"/>
      <c r="P49" s="158"/>
    </row>
    <row r="50" spans="1:16" ht="12.75">
      <c r="A50" s="70"/>
      <c r="B50" s="70"/>
      <c r="C50" s="70"/>
      <c r="D50" s="59"/>
      <c r="E50" s="158"/>
      <c r="F50" s="158"/>
      <c r="G50" s="158"/>
      <c r="H50" s="158"/>
      <c r="I50" s="158"/>
      <c r="J50" s="158"/>
      <c r="K50" s="158"/>
      <c r="L50" s="158"/>
      <c r="M50" s="158"/>
      <c r="N50" s="158"/>
      <c r="O50" s="158"/>
      <c r="P50" s="158"/>
    </row>
    <row r="51" spans="1:16" ht="12.75">
      <c r="A51" s="106" t="s">
        <v>379</v>
      </c>
      <c r="B51" s="106"/>
      <c r="C51" s="106"/>
      <c r="D51" s="49">
        <f>D6+D17+D32+D48</f>
        <v>0</v>
      </c>
      <c r="E51" s="158"/>
      <c r="F51" s="158"/>
      <c r="G51" s="158"/>
      <c r="H51" s="158"/>
      <c r="I51" s="158"/>
      <c r="J51" s="158"/>
      <c r="K51" s="158"/>
      <c r="L51" s="158"/>
      <c r="M51" s="158"/>
      <c r="N51" s="158"/>
      <c r="O51" s="158"/>
      <c r="P51" s="158"/>
    </row>
    <row r="52" spans="1:16" ht="12.75">
      <c r="A52" s="70"/>
      <c r="B52" s="70"/>
      <c r="C52" s="70"/>
      <c r="D52" s="59"/>
      <c r="E52" s="158"/>
      <c r="F52" s="158"/>
      <c r="G52" s="158"/>
      <c r="H52" s="158"/>
      <c r="I52" s="158"/>
      <c r="J52" s="158"/>
      <c r="K52" s="158"/>
      <c r="L52" s="158"/>
      <c r="M52" s="158"/>
      <c r="N52" s="158"/>
      <c r="O52" s="158"/>
      <c r="P52" s="158"/>
    </row>
    <row r="53" spans="1:16" ht="12.75">
      <c r="A53" s="159"/>
      <c r="B53" s="159"/>
      <c r="C53" s="159"/>
      <c r="D53" s="161"/>
      <c r="E53" s="158"/>
      <c r="F53" s="158"/>
      <c r="G53" s="158"/>
      <c r="H53" s="158"/>
      <c r="I53" s="158"/>
      <c r="J53" s="158"/>
      <c r="K53" s="158"/>
      <c r="L53" s="158"/>
      <c r="M53" s="158"/>
      <c r="N53" s="158"/>
      <c r="O53" s="158"/>
      <c r="P53" s="158"/>
    </row>
    <row r="54" spans="1:16" ht="12.75">
      <c r="A54" s="159"/>
      <c r="B54" s="159"/>
      <c r="C54" s="159"/>
      <c r="D54" s="161"/>
      <c r="E54" s="158"/>
      <c r="F54" s="158"/>
      <c r="G54" s="158"/>
      <c r="H54" s="158"/>
      <c r="I54" s="158"/>
      <c r="J54" s="158"/>
      <c r="K54" s="158"/>
      <c r="L54" s="158"/>
      <c r="M54" s="158"/>
      <c r="N54" s="158"/>
      <c r="O54" s="158"/>
      <c r="P54" s="158"/>
    </row>
    <row r="55" spans="1:16" ht="12.75">
      <c r="A55" s="159"/>
      <c r="B55" s="159"/>
      <c r="C55" s="159"/>
      <c r="D55" s="161"/>
      <c r="E55" s="158"/>
      <c r="F55" s="158"/>
      <c r="G55" s="158"/>
      <c r="H55" s="158"/>
      <c r="I55" s="158"/>
      <c r="J55" s="158"/>
      <c r="K55" s="158"/>
      <c r="L55" s="158"/>
      <c r="M55" s="158"/>
      <c r="N55" s="158"/>
      <c r="O55" s="158"/>
      <c r="P55" s="158"/>
    </row>
    <row r="56" spans="1:16" ht="12.75">
      <c r="A56" s="159"/>
      <c r="B56" s="159"/>
      <c r="C56" s="159"/>
      <c r="D56" s="161"/>
      <c r="E56" s="158"/>
      <c r="F56" s="158"/>
      <c r="G56" s="158"/>
      <c r="H56" s="158"/>
      <c r="I56" s="158"/>
      <c r="J56" s="158"/>
      <c r="K56" s="158"/>
      <c r="L56" s="158"/>
      <c r="M56" s="158"/>
      <c r="N56" s="158"/>
      <c r="O56" s="158"/>
      <c r="P56" s="158"/>
    </row>
    <row r="57" spans="1:16" ht="12.75">
      <c r="A57" s="159"/>
      <c r="B57" s="159"/>
      <c r="C57" s="159"/>
      <c r="D57" s="161"/>
      <c r="E57" s="158"/>
      <c r="F57" s="158"/>
      <c r="G57" s="158"/>
      <c r="H57" s="158"/>
      <c r="I57" s="158"/>
      <c r="J57" s="158"/>
      <c r="K57" s="158"/>
      <c r="L57" s="158"/>
      <c r="M57" s="158"/>
      <c r="N57" s="158"/>
      <c r="O57" s="158"/>
      <c r="P57" s="158"/>
    </row>
    <row r="58" spans="1:16" ht="12.75">
      <c r="A58" s="159"/>
      <c r="B58" s="159"/>
      <c r="C58" s="159"/>
      <c r="D58" s="161"/>
      <c r="E58" s="158"/>
      <c r="F58" s="158"/>
      <c r="G58" s="158"/>
      <c r="H58" s="158"/>
      <c r="I58" s="158"/>
      <c r="J58" s="158"/>
      <c r="K58" s="158"/>
      <c r="L58" s="158"/>
      <c r="M58" s="158"/>
      <c r="N58" s="158"/>
      <c r="O58" s="158"/>
      <c r="P58" s="158"/>
    </row>
    <row r="59" spans="1:16" ht="12.75">
      <c r="A59" s="159"/>
      <c r="B59" s="159"/>
      <c r="C59" s="159"/>
      <c r="D59" s="161"/>
      <c r="E59" s="158"/>
      <c r="F59" s="158"/>
      <c r="G59" s="158"/>
      <c r="H59" s="158"/>
      <c r="I59" s="158"/>
      <c r="J59" s="158"/>
      <c r="K59" s="158"/>
      <c r="L59" s="158"/>
      <c r="M59" s="158"/>
      <c r="N59" s="158"/>
      <c r="O59" s="158"/>
      <c r="P59" s="158"/>
    </row>
    <row r="60" spans="1:16" ht="12.75">
      <c r="A60" s="159"/>
      <c r="B60" s="159"/>
      <c r="C60" s="159"/>
      <c r="D60" s="161"/>
      <c r="E60" s="158"/>
      <c r="F60" s="158"/>
      <c r="G60" s="158"/>
      <c r="H60" s="158"/>
      <c r="I60" s="158"/>
      <c r="J60" s="158"/>
      <c r="K60" s="158"/>
      <c r="L60" s="158"/>
      <c r="M60" s="158"/>
      <c r="N60" s="158"/>
      <c r="O60" s="158"/>
      <c r="P60" s="158"/>
    </row>
    <row r="61" spans="1:16" ht="12.75">
      <c r="A61" s="159"/>
      <c r="B61" s="159"/>
      <c r="C61" s="159"/>
      <c r="D61" s="161"/>
      <c r="E61" s="158"/>
      <c r="F61" s="158"/>
      <c r="G61" s="158"/>
      <c r="H61" s="158"/>
      <c r="I61" s="158"/>
      <c r="J61" s="158"/>
      <c r="K61" s="158"/>
      <c r="L61" s="158"/>
      <c r="M61" s="158"/>
      <c r="N61" s="158"/>
      <c r="O61" s="158"/>
      <c r="P61" s="158"/>
    </row>
    <row r="62" spans="1:16" ht="12.75">
      <c r="A62" s="159"/>
      <c r="B62" s="159"/>
      <c r="C62" s="159"/>
      <c r="D62" s="161"/>
      <c r="E62" s="158"/>
      <c r="F62" s="158"/>
      <c r="G62" s="158"/>
      <c r="H62" s="158"/>
      <c r="I62" s="158"/>
      <c r="J62" s="158"/>
      <c r="K62" s="158"/>
      <c r="L62" s="158"/>
      <c r="M62" s="158"/>
      <c r="N62" s="158"/>
      <c r="O62" s="158"/>
      <c r="P62" s="158"/>
    </row>
    <row r="63" spans="1:16" ht="12.75">
      <c r="A63" s="159"/>
      <c r="B63" s="159"/>
      <c r="C63" s="159"/>
      <c r="D63" s="161"/>
      <c r="E63" s="158"/>
      <c r="F63" s="158"/>
      <c r="G63" s="158"/>
      <c r="H63" s="158"/>
      <c r="I63" s="158"/>
      <c r="J63" s="158"/>
      <c r="K63" s="158"/>
      <c r="L63" s="158"/>
      <c r="M63" s="158"/>
      <c r="N63" s="158"/>
      <c r="O63" s="158"/>
      <c r="P63" s="158"/>
    </row>
    <row r="64" spans="1:16" ht="12.75">
      <c r="A64" s="158"/>
      <c r="B64" s="158"/>
      <c r="C64" s="158"/>
      <c r="D64" s="161"/>
      <c r="E64" s="158"/>
      <c r="F64" s="158"/>
      <c r="G64" s="158"/>
      <c r="H64" s="158"/>
      <c r="I64" s="158"/>
      <c r="J64" s="158"/>
      <c r="K64" s="158"/>
      <c r="L64" s="158"/>
      <c r="M64" s="158"/>
      <c r="N64" s="158"/>
      <c r="O64" s="158"/>
      <c r="P64" s="158"/>
    </row>
    <row r="65" spans="1:16" ht="12.75">
      <c r="A65" s="158"/>
      <c r="B65" s="158"/>
      <c r="C65" s="158"/>
      <c r="D65" s="161"/>
      <c r="E65" s="158"/>
      <c r="F65" s="158"/>
      <c r="G65" s="158"/>
      <c r="H65" s="158"/>
      <c r="I65" s="158"/>
      <c r="J65" s="158"/>
      <c r="K65" s="158"/>
      <c r="L65" s="158"/>
      <c r="M65" s="158"/>
      <c r="N65" s="158"/>
      <c r="O65" s="158"/>
      <c r="P65" s="158"/>
    </row>
    <row r="66" spans="1:16" ht="12.75">
      <c r="A66" s="158"/>
      <c r="B66" s="158"/>
      <c r="C66" s="158"/>
      <c r="D66" s="161"/>
      <c r="E66" s="158"/>
      <c r="F66" s="158"/>
      <c r="G66" s="158"/>
      <c r="H66" s="158"/>
      <c r="I66" s="158"/>
      <c r="J66" s="158"/>
      <c r="K66" s="158"/>
      <c r="L66" s="158"/>
      <c r="M66" s="158"/>
      <c r="N66" s="158"/>
      <c r="O66" s="158"/>
      <c r="P66" s="158"/>
    </row>
    <row r="67" spans="1:16" ht="12.75">
      <c r="A67" s="158"/>
      <c r="B67" s="158"/>
      <c r="C67" s="158"/>
      <c r="D67" s="161"/>
      <c r="E67" s="158"/>
      <c r="F67" s="158"/>
      <c r="G67" s="158"/>
      <c r="H67" s="158"/>
      <c r="I67" s="158"/>
      <c r="J67" s="158"/>
      <c r="K67" s="158"/>
      <c r="L67" s="158"/>
      <c r="M67" s="158"/>
      <c r="N67" s="158"/>
      <c r="O67" s="158"/>
      <c r="P67" s="158"/>
    </row>
    <row r="68" spans="1:16" ht="12.75">
      <c r="A68" s="158"/>
      <c r="B68" s="158"/>
      <c r="C68" s="158"/>
      <c r="D68" s="161"/>
      <c r="E68" s="158"/>
      <c r="F68" s="158"/>
      <c r="G68" s="158"/>
      <c r="H68" s="158"/>
      <c r="I68" s="158"/>
      <c r="J68" s="158"/>
      <c r="K68" s="158"/>
      <c r="L68" s="158"/>
      <c r="M68" s="158"/>
      <c r="N68" s="158"/>
      <c r="O68" s="158"/>
      <c r="P68" s="158"/>
    </row>
    <row r="69" spans="1:16" ht="12.75">
      <c r="A69" s="158"/>
      <c r="B69" s="158"/>
      <c r="C69" s="158"/>
      <c r="D69" s="161"/>
      <c r="E69" s="158"/>
      <c r="F69" s="158"/>
      <c r="G69" s="158"/>
      <c r="H69" s="158"/>
      <c r="I69" s="158"/>
      <c r="J69" s="158"/>
      <c r="K69" s="158"/>
      <c r="L69" s="158"/>
      <c r="M69" s="158"/>
      <c r="N69" s="158"/>
      <c r="O69" s="158"/>
      <c r="P69" s="158"/>
    </row>
    <row r="70" spans="1:16" ht="12.75">
      <c r="A70" s="158"/>
      <c r="B70" s="158"/>
      <c r="C70" s="158"/>
      <c r="D70" s="161"/>
      <c r="E70" s="158"/>
      <c r="F70" s="158"/>
      <c r="G70" s="158"/>
      <c r="H70" s="158"/>
      <c r="I70" s="158"/>
      <c r="J70" s="158"/>
      <c r="K70" s="158"/>
      <c r="L70" s="158"/>
      <c r="M70" s="158"/>
      <c r="N70" s="158"/>
      <c r="O70" s="158"/>
      <c r="P70" s="158"/>
    </row>
    <row r="71" spans="1:16" ht="12.75">
      <c r="A71" s="158"/>
      <c r="B71" s="158"/>
      <c r="C71" s="158"/>
      <c r="D71" s="161"/>
      <c r="E71" s="158"/>
      <c r="F71" s="158"/>
      <c r="G71" s="158"/>
      <c r="H71" s="158"/>
      <c r="I71" s="158"/>
      <c r="J71" s="158"/>
      <c r="K71" s="158"/>
      <c r="L71" s="158"/>
      <c r="M71" s="158"/>
      <c r="N71" s="158"/>
      <c r="O71" s="158"/>
      <c r="P71" s="158"/>
    </row>
    <row r="72" spans="1:16" ht="12.75">
      <c r="A72" s="158"/>
      <c r="B72" s="158"/>
      <c r="C72" s="158"/>
      <c r="D72" s="161"/>
      <c r="E72" s="158"/>
      <c r="F72" s="158"/>
      <c r="G72" s="158"/>
      <c r="H72" s="158"/>
      <c r="I72" s="158"/>
      <c r="J72" s="158"/>
      <c r="K72" s="158"/>
      <c r="L72" s="158"/>
      <c r="M72" s="158"/>
      <c r="N72" s="158"/>
      <c r="O72" s="158"/>
      <c r="P72" s="158"/>
    </row>
    <row r="73" spans="1:16" ht="12.75">
      <c r="A73" s="158"/>
      <c r="B73" s="158"/>
      <c r="C73" s="158"/>
      <c r="D73" s="161"/>
      <c r="E73" s="158"/>
      <c r="F73" s="158"/>
      <c r="G73" s="158"/>
      <c r="H73" s="158"/>
      <c r="I73" s="158"/>
      <c r="J73" s="158"/>
      <c r="K73" s="158"/>
      <c r="L73" s="158"/>
      <c r="M73" s="158"/>
      <c r="N73" s="158"/>
      <c r="O73" s="158"/>
      <c r="P73" s="158"/>
    </row>
    <row r="74" spans="1:16" ht="12.75">
      <c r="A74" s="158"/>
      <c r="B74" s="158"/>
      <c r="C74" s="158"/>
      <c r="D74" s="161"/>
      <c r="E74" s="158"/>
      <c r="F74" s="158"/>
      <c r="G74" s="158"/>
      <c r="H74" s="158"/>
      <c r="I74" s="158"/>
      <c r="J74" s="158"/>
      <c r="K74" s="158"/>
      <c r="L74" s="158"/>
      <c r="M74" s="158"/>
      <c r="N74" s="158"/>
      <c r="O74" s="158"/>
      <c r="P74" s="158"/>
    </row>
    <row r="75" spans="1:16" ht="12.75">
      <c r="A75" s="158"/>
      <c r="B75" s="158"/>
      <c r="C75" s="158"/>
      <c r="D75" s="161"/>
      <c r="E75" s="158"/>
      <c r="F75" s="158"/>
      <c r="G75" s="158"/>
      <c r="H75" s="158"/>
      <c r="I75" s="158"/>
      <c r="J75" s="158"/>
      <c r="K75" s="158"/>
      <c r="L75" s="158"/>
      <c r="M75" s="158"/>
      <c r="N75" s="158"/>
      <c r="O75" s="158"/>
      <c r="P75" s="158"/>
    </row>
    <row r="76" spans="1:16" ht="12.75">
      <c r="A76" s="158"/>
      <c r="B76" s="158"/>
      <c r="C76" s="158"/>
      <c r="D76" s="161"/>
      <c r="E76" s="158"/>
      <c r="F76" s="158"/>
      <c r="G76" s="158"/>
      <c r="H76" s="158"/>
      <c r="I76" s="158"/>
      <c r="J76" s="158"/>
      <c r="K76" s="158"/>
      <c r="L76" s="158"/>
      <c r="M76" s="158"/>
      <c r="N76" s="158"/>
      <c r="O76" s="158"/>
      <c r="P76" s="158"/>
    </row>
    <row r="77" spans="1:16" ht="12.75">
      <c r="A77" s="158"/>
      <c r="B77" s="158"/>
      <c r="C77" s="158"/>
      <c r="D77" s="161"/>
      <c r="E77" s="158"/>
      <c r="F77" s="158"/>
      <c r="G77" s="158"/>
      <c r="H77" s="158"/>
      <c r="I77" s="158"/>
      <c r="J77" s="158"/>
      <c r="K77" s="158"/>
      <c r="L77" s="158"/>
      <c r="M77" s="158"/>
      <c r="N77" s="158"/>
      <c r="O77" s="158"/>
      <c r="P77" s="158"/>
    </row>
    <row r="78" spans="1:16" ht="12.75">
      <c r="A78" s="158"/>
      <c r="B78" s="158"/>
      <c r="C78" s="158"/>
      <c r="D78" s="161"/>
      <c r="E78" s="158"/>
      <c r="F78" s="158"/>
      <c r="G78" s="158"/>
      <c r="H78" s="158"/>
      <c r="I78" s="158"/>
      <c r="J78" s="158"/>
      <c r="K78" s="158"/>
      <c r="L78" s="158"/>
      <c r="M78" s="158"/>
      <c r="N78" s="158"/>
      <c r="O78" s="158"/>
      <c r="P78" s="158"/>
    </row>
    <row r="79" spans="1:16" ht="12.75">
      <c r="A79" s="158"/>
      <c r="B79" s="158"/>
      <c r="C79" s="158"/>
      <c r="D79" s="158"/>
      <c r="E79" s="158"/>
      <c r="F79" s="158"/>
      <c r="G79" s="158"/>
      <c r="H79" s="158"/>
      <c r="I79" s="158"/>
      <c r="J79" s="158"/>
      <c r="K79" s="158"/>
      <c r="L79" s="158"/>
      <c r="M79" s="158"/>
      <c r="N79" s="158"/>
      <c r="O79" s="158"/>
      <c r="P79" s="158"/>
    </row>
    <row r="80" spans="1:16" ht="12.75">
      <c r="A80" s="158"/>
      <c r="B80" s="158"/>
      <c r="C80" s="158"/>
      <c r="D80" s="158"/>
      <c r="E80" s="158"/>
      <c r="F80" s="158"/>
      <c r="G80" s="158"/>
      <c r="H80" s="158"/>
      <c r="I80" s="158"/>
      <c r="J80" s="158"/>
      <c r="K80" s="158"/>
      <c r="L80" s="158"/>
      <c r="M80" s="158"/>
      <c r="N80" s="158"/>
      <c r="O80" s="158"/>
      <c r="P80" s="158"/>
    </row>
    <row r="81" spans="1:16" ht="12.75">
      <c r="A81" s="158"/>
      <c r="B81" s="158"/>
      <c r="C81" s="158"/>
      <c r="D81" s="158"/>
      <c r="E81" s="158"/>
      <c r="F81" s="158"/>
      <c r="G81" s="158"/>
      <c r="H81" s="158"/>
      <c r="I81" s="158"/>
      <c r="J81" s="158"/>
      <c r="K81" s="158"/>
      <c r="L81" s="158"/>
      <c r="M81" s="158"/>
      <c r="N81" s="158"/>
      <c r="O81" s="158"/>
      <c r="P81" s="158"/>
    </row>
    <row r="82" spans="1:16" ht="12.75">
      <c r="A82" s="158"/>
      <c r="B82" s="158"/>
      <c r="C82" s="158"/>
      <c r="D82" s="158"/>
      <c r="E82" s="158"/>
      <c r="F82" s="158"/>
      <c r="G82" s="158"/>
      <c r="H82" s="158"/>
      <c r="I82" s="158"/>
      <c r="J82" s="158"/>
      <c r="K82" s="158"/>
      <c r="L82" s="158"/>
      <c r="M82" s="158"/>
      <c r="N82" s="158"/>
      <c r="O82" s="158"/>
      <c r="P82" s="158"/>
    </row>
    <row r="83" spans="1:16" ht="12.75">
      <c r="A83" s="158"/>
      <c r="B83" s="158"/>
      <c r="C83" s="158"/>
      <c r="D83" s="158"/>
      <c r="E83" s="158"/>
      <c r="F83" s="158"/>
      <c r="G83" s="158"/>
      <c r="H83" s="158"/>
      <c r="I83" s="158"/>
      <c r="J83" s="158"/>
      <c r="K83" s="158"/>
      <c r="L83" s="158"/>
      <c r="M83" s="158"/>
      <c r="N83" s="158"/>
      <c r="O83" s="158"/>
      <c r="P83" s="158"/>
    </row>
    <row r="84" spans="1:16" ht="12.75">
      <c r="A84" s="158"/>
      <c r="B84" s="158"/>
      <c r="C84" s="158"/>
      <c r="D84" s="158"/>
      <c r="E84" s="158"/>
      <c r="F84" s="158"/>
      <c r="G84" s="158"/>
      <c r="H84" s="158"/>
      <c r="I84" s="158"/>
      <c r="J84" s="158"/>
      <c r="K84" s="158"/>
      <c r="L84" s="158"/>
      <c r="M84" s="158"/>
      <c r="N84" s="158"/>
      <c r="O84" s="158"/>
      <c r="P84" s="158"/>
    </row>
    <row r="85" spans="1:16" ht="12.75">
      <c r="A85" s="158"/>
      <c r="B85" s="158"/>
      <c r="C85" s="158"/>
      <c r="D85" s="158"/>
      <c r="E85" s="158"/>
      <c r="F85" s="158"/>
      <c r="G85" s="158"/>
      <c r="H85" s="158"/>
      <c r="I85" s="158"/>
      <c r="J85" s="158"/>
      <c r="K85" s="158"/>
      <c r="L85" s="158"/>
      <c r="M85" s="158"/>
      <c r="N85" s="158"/>
      <c r="O85" s="158"/>
      <c r="P85" s="158"/>
    </row>
    <row r="86" spans="1:16" ht="12.75">
      <c r="A86" s="158"/>
      <c r="B86" s="158"/>
      <c r="C86" s="158"/>
      <c r="D86" s="158"/>
      <c r="E86" s="158"/>
      <c r="F86" s="158"/>
      <c r="G86" s="158"/>
      <c r="H86" s="158"/>
      <c r="I86" s="158"/>
      <c r="J86" s="158"/>
      <c r="K86" s="158"/>
      <c r="L86" s="158"/>
      <c r="M86" s="158"/>
      <c r="N86" s="158"/>
      <c r="O86" s="158"/>
      <c r="P86" s="158"/>
    </row>
    <row r="87" spans="1:16" ht="12.75">
      <c r="A87" s="158"/>
      <c r="B87" s="158"/>
      <c r="C87" s="158"/>
      <c r="D87" s="158"/>
      <c r="E87" s="158"/>
      <c r="F87" s="158"/>
      <c r="G87" s="158"/>
      <c r="H87" s="158"/>
      <c r="I87" s="158"/>
      <c r="J87" s="158"/>
      <c r="K87" s="158"/>
      <c r="L87" s="158"/>
      <c r="M87" s="158"/>
      <c r="N87" s="158"/>
      <c r="O87" s="158"/>
      <c r="P87" s="158"/>
    </row>
    <row r="88" spans="1:16" ht="12.75">
      <c r="A88" s="158"/>
      <c r="B88" s="158"/>
      <c r="C88" s="158"/>
      <c r="D88" s="158"/>
      <c r="E88" s="158"/>
      <c r="F88" s="158"/>
      <c r="G88" s="158"/>
      <c r="H88" s="158"/>
      <c r="I88" s="158"/>
      <c r="J88" s="158"/>
      <c r="K88" s="158"/>
      <c r="L88" s="158"/>
      <c r="M88" s="158"/>
      <c r="N88" s="158"/>
      <c r="O88" s="158"/>
      <c r="P88" s="158"/>
    </row>
    <row r="89" spans="1:16" ht="12.75">
      <c r="A89" s="158"/>
      <c r="B89" s="158"/>
      <c r="C89" s="158"/>
      <c r="D89" s="158"/>
      <c r="E89" s="158"/>
      <c r="F89" s="158"/>
      <c r="G89" s="158"/>
      <c r="H89" s="158"/>
      <c r="I89" s="158"/>
      <c r="J89" s="158"/>
      <c r="K89" s="158"/>
      <c r="L89" s="158"/>
      <c r="M89" s="158"/>
      <c r="N89" s="158"/>
      <c r="O89" s="158"/>
      <c r="P89" s="158"/>
    </row>
    <row r="90" spans="1:16" ht="12.75">
      <c r="A90" s="158"/>
      <c r="B90" s="158"/>
      <c r="C90" s="158"/>
      <c r="D90" s="158"/>
      <c r="E90" s="158"/>
      <c r="F90" s="158"/>
      <c r="G90" s="158"/>
      <c r="H90" s="158"/>
      <c r="I90" s="158"/>
      <c r="J90" s="158"/>
      <c r="K90" s="158"/>
      <c r="L90" s="158"/>
      <c r="M90" s="158"/>
      <c r="N90" s="158"/>
      <c r="O90" s="158"/>
      <c r="P90" s="158"/>
    </row>
    <row r="91" spans="1:16" ht="12.75">
      <c r="A91" s="158"/>
      <c r="B91" s="158"/>
      <c r="C91" s="158"/>
      <c r="D91" s="158"/>
      <c r="E91" s="158"/>
      <c r="F91" s="158"/>
      <c r="G91" s="158"/>
      <c r="H91" s="158"/>
      <c r="I91" s="158"/>
      <c r="J91" s="158"/>
      <c r="K91" s="158"/>
      <c r="L91" s="158"/>
      <c r="M91" s="158"/>
      <c r="N91" s="158"/>
      <c r="O91" s="158"/>
      <c r="P91" s="158"/>
    </row>
    <row r="92" spans="1:16" ht="12.75">
      <c r="A92" s="158"/>
      <c r="B92" s="158"/>
      <c r="C92" s="158"/>
      <c r="D92" s="158"/>
      <c r="E92" s="158"/>
      <c r="F92" s="158"/>
      <c r="G92" s="158"/>
      <c r="H92" s="158"/>
      <c r="I92" s="158"/>
      <c r="J92" s="158"/>
      <c r="K92" s="158"/>
      <c r="L92" s="158"/>
      <c r="M92" s="158"/>
      <c r="N92" s="158"/>
      <c r="O92" s="158"/>
      <c r="P92" s="158"/>
    </row>
    <row r="93" spans="1:16" ht="12.75">
      <c r="A93" s="158"/>
      <c r="B93" s="158"/>
      <c r="C93" s="158"/>
      <c r="D93" s="158"/>
      <c r="E93" s="158"/>
      <c r="F93" s="158"/>
      <c r="G93" s="158"/>
      <c r="H93" s="158"/>
      <c r="I93" s="158"/>
      <c r="J93" s="158"/>
      <c r="K93" s="158"/>
      <c r="L93" s="158"/>
      <c r="M93" s="158"/>
      <c r="N93" s="158"/>
      <c r="O93" s="158"/>
      <c r="P93" s="158"/>
    </row>
    <row r="94" spans="1:16" ht="12.75">
      <c r="A94" s="158"/>
      <c r="B94" s="158"/>
      <c r="C94" s="158"/>
      <c r="D94" s="158"/>
      <c r="E94" s="158"/>
      <c r="F94" s="158"/>
      <c r="G94" s="158"/>
      <c r="H94" s="158"/>
      <c r="I94" s="158"/>
      <c r="J94" s="158"/>
      <c r="K94" s="158"/>
      <c r="L94" s="158"/>
      <c r="M94" s="158"/>
      <c r="N94" s="158"/>
      <c r="O94" s="158"/>
      <c r="P94" s="158"/>
    </row>
    <row r="95" spans="1:16" ht="12.75">
      <c r="A95" s="158"/>
      <c r="B95" s="158"/>
      <c r="C95" s="158"/>
      <c r="D95" s="158"/>
      <c r="E95" s="158"/>
      <c r="F95" s="158"/>
      <c r="G95" s="158"/>
      <c r="H95" s="158"/>
      <c r="I95" s="158"/>
      <c r="J95" s="158"/>
      <c r="K95" s="158"/>
      <c r="L95" s="158"/>
      <c r="M95" s="158"/>
      <c r="N95" s="158"/>
      <c r="O95" s="158"/>
      <c r="P95" s="158"/>
    </row>
    <row r="96" spans="1:16" ht="12.75">
      <c r="A96" s="158"/>
      <c r="B96" s="158"/>
      <c r="C96" s="158"/>
      <c r="D96" s="158"/>
      <c r="E96" s="158"/>
      <c r="F96" s="158"/>
      <c r="G96" s="158"/>
      <c r="H96" s="158"/>
      <c r="I96" s="158"/>
      <c r="J96" s="158"/>
      <c r="K96" s="158"/>
      <c r="L96" s="158"/>
      <c r="M96" s="158"/>
      <c r="N96" s="158"/>
      <c r="O96" s="158"/>
      <c r="P96" s="158"/>
    </row>
    <row r="97" spans="1:16" ht="12.75">
      <c r="A97" s="158"/>
      <c r="B97" s="158"/>
      <c r="C97" s="158"/>
      <c r="D97" s="158"/>
      <c r="E97" s="158"/>
      <c r="F97" s="158"/>
      <c r="G97" s="158"/>
      <c r="H97" s="158"/>
      <c r="I97" s="158"/>
      <c r="J97" s="158"/>
      <c r="K97" s="158"/>
      <c r="L97" s="158"/>
      <c r="M97" s="158"/>
      <c r="N97" s="158"/>
      <c r="O97" s="158"/>
      <c r="P97" s="158"/>
    </row>
    <row r="98" spans="1:16" ht="12.75">
      <c r="A98" s="158"/>
      <c r="B98" s="158"/>
      <c r="C98" s="158"/>
      <c r="D98" s="158"/>
      <c r="E98" s="158"/>
      <c r="F98" s="158"/>
      <c r="G98" s="158"/>
      <c r="H98" s="158"/>
      <c r="I98" s="158"/>
      <c r="J98" s="158"/>
      <c r="K98" s="158"/>
      <c r="L98" s="158"/>
      <c r="M98" s="158"/>
      <c r="N98" s="158"/>
      <c r="O98" s="158"/>
      <c r="P98" s="158"/>
    </row>
    <row r="99" spans="1:16" ht="12.75">
      <c r="A99" s="158"/>
      <c r="B99" s="158"/>
      <c r="C99" s="158"/>
      <c r="D99" s="158"/>
      <c r="E99" s="158"/>
      <c r="F99" s="158"/>
      <c r="G99" s="158"/>
      <c r="H99" s="158"/>
      <c r="I99" s="158"/>
      <c r="J99" s="158"/>
      <c r="K99" s="158"/>
      <c r="L99" s="158"/>
      <c r="M99" s="158"/>
      <c r="N99" s="158"/>
      <c r="O99" s="158"/>
      <c r="P99" s="158"/>
    </row>
    <row r="100" spans="1:16" ht="12.75">
      <c r="A100" s="158"/>
      <c r="B100" s="158"/>
      <c r="C100" s="158"/>
      <c r="D100" s="158"/>
      <c r="E100" s="158"/>
      <c r="F100" s="158"/>
      <c r="G100" s="158"/>
      <c r="H100" s="158"/>
      <c r="I100" s="158"/>
      <c r="J100" s="158"/>
      <c r="K100" s="158"/>
      <c r="L100" s="158"/>
      <c r="M100" s="158"/>
      <c r="N100" s="158"/>
      <c r="O100" s="158"/>
      <c r="P100" s="158"/>
    </row>
    <row r="101" spans="1:16" ht="12.75">
      <c r="A101" s="158"/>
      <c r="B101" s="158"/>
      <c r="C101" s="158"/>
      <c r="D101" s="158"/>
      <c r="E101" s="158"/>
      <c r="F101" s="158"/>
      <c r="G101" s="158"/>
      <c r="H101" s="158"/>
      <c r="I101" s="158"/>
      <c r="J101" s="158"/>
      <c r="K101" s="158"/>
      <c r="L101" s="158"/>
      <c r="M101" s="158"/>
      <c r="N101" s="158"/>
      <c r="O101" s="158"/>
      <c r="P101" s="158"/>
    </row>
    <row r="102" spans="1:16" ht="12.75">
      <c r="A102" s="158"/>
      <c r="B102" s="158"/>
      <c r="C102" s="158"/>
      <c r="D102" s="158"/>
      <c r="E102" s="158"/>
      <c r="F102" s="158"/>
      <c r="G102" s="158"/>
      <c r="H102" s="158"/>
      <c r="I102" s="158"/>
      <c r="J102" s="158"/>
      <c r="K102" s="158"/>
      <c r="L102" s="158"/>
      <c r="M102" s="158"/>
      <c r="N102" s="158"/>
      <c r="O102" s="158"/>
      <c r="P102" s="158"/>
    </row>
    <row r="103" spans="1:16" ht="12.75">
      <c r="A103" s="158"/>
      <c r="B103" s="158"/>
      <c r="C103" s="158"/>
      <c r="D103" s="158"/>
      <c r="E103" s="158"/>
      <c r="F103" s="158"/>
      <c r="G103" s="158"/>
      <c r="H103" s="158"/>
      <c r="I103" s="158"/>
      <c r="J103" s="158"/>
      <c r="K103" s="158"/>
      <c r="L103" s="158"/>
      <c r="M103" s="158"/>
      <c r="N103" s="158"/>
      <c r="O103" s="158"/>
      <c r="P103" s="158"/>
    </row>
    <row r="104" spans="1:16" ht="12.75">
      <c r="A104" s="158"/>
      <c r="B104" s="158"/>
      <c r="C104" s="158"/>
      <c r="D104" s="158"/>
      <c r="E104" s="158"/>
      <c r="F104" s="158"/>
      <c r="G104" s="158"/>
      <c r="H104" s="158"/>
      <c r="I104" s="158"/>
      <c r="J104" s="158"/>
      <c r="K104" s="158"/>
      <c r="L104" s="158"/>
      <c r="M104" s="158"/>
      <c r="N104" s="158"/>
      <c r="O104" s="158"/>
      <c r="P104" s="158"/>
    </row>
    <row r="105" spans="1:16" ht="12.75">
      <c r="A105" s="158"/>
      <c r="B105" s="158"/>
      <c r="C105" s="158"/>
      <c r="D105" s="158"/>
      <c r="E105" s="158"/>
      <c r="F105" s="158"/>
      <c r="G105" s="158"/>
      <c r="H105" s="158"/>
      <c r="I105" s="158"/>
      <c r="J105" s="158"/>
      <c r="K105" s="158"/>
      <c r="L105" s="158"/>
      <c r="M105" s="158"/>
      <c r="N105" s="158"/>
      <c r="O105" s="158"/>
      <c r="P105" s="158"/>
    </row>
    <row r="106" spans="1:16" ht="12.75">
      <c r="A106" s="158"/>
      <c r="B106" s="158"/>
      <c r="C106" s="158"/>
      <c r="D106" s="158"/>
      <c r="E106" s="158"/>
      <c r="F106" s="158"/>
      <c r="G106" s="158"/>
      <c r="H106" s="158"/>
      <c r="I106" s="158"/>
      <c r="J106" s="158"/>
      <c r="K106" s="158"/>
      <c r="L106" s="158"/>
      <c r="M106" s="158"/>
      <c r="N106" s="158"/>
      <c r="O106" s="158"/>
      <c r="P106" s="158"/>
    </row>
    <row r="107" spans="1:16" ht="12.75">
      <c r="A107" s="158"/>
      <c r="B107" s="158"/>
      <c r="C107" s="158"/>
      <c r="D107" s="158"/>
      <c r="E107" s="158"/>
      <c r="F107" s="158"/>
      <c r="G107" s="158"/>
      <c r="H107" s="158"/>
      <c r="I107" s="158"/>
      <c r="J107" s="158"/>
      <c r="K107" s="158"/>
      <c r="L107" s="158"/>
      <c r="M107" s="158"/>
      <c r="N107" s="158"/>
      <c r="O107" s="158"/>
      <c r="P107" s="158"/>
    </row>
    <row r="108" spans="1:16" ht="12.75">
      <c r="A108" s="158"/>
      <c r="B108" s="158"/>
      <c r="C108" s="158"/>
      <c r="D108" s="158"/>
      <c r="E108" s="158"/>
      <c r="F108" s="158"/>
      <c r="G108" s="158"/>
      <c r="H108" s="158"/>
      <c r="I108" s="158"/>
      <c r="J108" s="158"/>
      <c r="K108" s="158"/>
      <c r="L108" s="158"/>
      <c r="M108" s="158"/>
      <c r="N108" s="158"/>
      <c r="O108" s="158"/>
      <c r="P108" s="158"/>
    </row>
    <row r="109" spans="1:16" ht="12.75">
      <c r="A109" s="158"/>
      <c r="B109" s="158"/>
      <c r="C109" s="158"/>
      <c r="D109" s="158"/>
      <c r="E109" s="158"/>
      <c r="F109" s="158"/>
      <c r="G109" s="158"/>
      <c r="H109" s="158"/>
      <c r="I109" s="158"/>
      <c r="J109" s="158"/>
      <c r="K109" s="158"/>
      <c r="L109" s="158"/>
      <c r="M109" s="158"/>
      <c r="N109" s="158"/>
      <c r="O109" s="158"/>
      <c r="P109" s="158"/>
    </row>
    <row r="110" spans="1:16" ht="12.75">
      <c r="A110" s="158"/>
      <c r="B110" s="158"/>
      <c r="C110" s="158"/>
      <c r="D110" s="158"/>
      <c r="E110" s="158"/>
      <c r="F110" s="158"/>
      <c r="G110" s="158"/>
      <c r="H110" s="158"/>
      <c r="I110" s="158"/>
      <c r="J110" s="158"/>
      <c r="K110" s="158"/>
      <c r="L110" s="158"/>
      <c r="M110" s="158"/>
      <c r="N110" s="158"/>
      <c r="O110" s="158"/>
      <c r="P110" s="158"/>
    </row>
    <row r="111" spans="1:16" ht="12.75">
      <c r="A111" s="158"/>
      <c r="B111" s="158"/>
      <c r="C111" s="158"/>
      <c r="D111" s="158"/>
      <c r="E111" s="158"/>
      <c r="F111" s="158"/>
      <c r="G111" s="158"/>
      <c r="H111" s="158"/>
      <c r="I111" s="158"/>
      <c r="J111" s="158"/>
      <c r="K111" s="158"/>
      <c r="L111" s="158"/>
      <c r="M111" s="158"/>
      <c r="N111" s="158"/>
      <c r="O111" s="158"/>
      <c r="P111" s="158"/>
    </row>
    <row r="112" spans="1:16" ht="12.75">
      <c r="A112" s="158"/>
      <c r="B112" s="158"/>
      <c r="C112" s="158"/>
      <c r="D112" s="158"/>
      <c r="E112" s="158"/>
      <c r="F112" s="158"/>
      <c r="G112" s="158"/>
      <c r="H112" s="158"/>
      <c r="I112" s="158"/>
      <c r="J112" s="158"/>
      <c r="K112" s="158"/>
      <c r="L112" s="158"/>
      <c r="M112" s="158"/>
      <c r="N112" s="158"/>
      <c r="O112" s="158"/>
      <c r="P112" s="158"/>
    </row>
    <row r="113" spans="1:16" ht="12.75">
      <c r="A113" s="158"/>
      <c r="B113" s="158"/>
      <c r="C113" s="158"/>
      <c r="D113" s="158"/>
      <c r="E113" s="158"/>
      <c r="F113" s="158"/>
      <c r="G113" s="158"/>
      <c r="H113" s="158"/>
      <c r="I113" s="158"/>
      <c r="J113" s="158"/>
      <c r="K113" s="158"/>
      <c r="L113" s="158"/>
      <c r="M113" s="158"/>
      <c r="N113" s="158"/>
      <c r="O113" s="158"/>
      <c r="P113" s="158"/>
    </row>
    <row r="114" spans="1:16" ht="12.75">
      <c r="A114" s="158"/>
      <c r="B114" s="158"/>
      <c r="C114" s="158"/>
      <c r="D114" s="158"/>
      <c r="E114" s="158"/>
      <c r="F114" s="158"/>
      <c r="G114" s="158"/>
      <c r="H114" s="158"/>
      <c r="I114" s="158"/>
      <c r="J114" s="158"/>
      <c r="K114" s="158"/>
      <c r="L114" s="158"/>
      <c r="M114" s="158"/>
      <c r="N114" s="158"/>
      <c r="O114" s="158"/>
      <c r="P114" s="158"/>
    </row>
    <row r="115" spans="1:16" ht="12.75">
      <c r="A115" s="158"/>
      <c r="B115" s="158"/>
      <c r="C115" s="158"/>
      <c r="D115" s="158"/>
      <c r="E115" s="158"/>
      <c r="F115" s="158"/>
      <c r="G115" s="158"/>
      <c r="H115" s="158"/>
      <c r="I115" s="158"/>
      <c r="J115" s="158"/>
      <c r="K115" s="158"/>
      <c r="L115" s="158"/>
      <c r="M115" s="158"/>
      <c r="N115" s="158"/>
      <c r="O115" s="158"/>
      <c r="P115" s="158"/>
    </row>
    <row r="116" spans="1:16" ht="12.75">
      <c r="A116" s="158"/>
      <c r="B116" s="158"/>
      <c r="C116" s="158"/>
      <c r="D116" s="158"/>
      <c r="E116" s="158"/>
      <c r="F116" s="158"/>
      <c r="G116" s="158"/>
      <c r="H116" s="158"/>
      <c r="I116" s="158"/>
      <c r="J116" s="158"/>
      <c r="K116" s="158"/>
      <c r="L116" s="158"/>
      <c r="M116" s="158"/>
      <c r="N116" s="158"/>
      <c r="O116" s="158"/>
      <c r="P116" s="158"/>
    </row>
    <row r="117" spans="1:16" ht="12.75">
      <c r="A117" s="158"/>
      <c r="B117" s="158"/>
      <c r="C117" s="158"/>
      <c r="D117" s="158"/>
      <c r="E117" s="158"/>
      <c r="F117" s="158"/>
      <c r="G117" s="158"/>
      <c r="H117" s="158"/>
      <c r="I117" s="158"/>
      <c r="J117" s="158"/>
      <c r="K117" s="158"/>
      <c r="L117" s="158"/>
      <c r="M117" s="158"/>
      <c r="N117" s="158"/>
      <c r="O117" s="158"/>
      <c r="P117" s="158"/>
    </row>
    <row r="118" spans="1:16" ht="12.75">
      <c r="A118" s="158"/>
      <c r="B118" s="158"/>
      <c r="C118" s="158"/>
      <c r="D118" s="158"/>
      <c r="E118" s="158"/>
      <c r="F118" s="158"/>
      <c r="G118" s="158"/>
      <c r="H118" s="158"/>
      <c r="I118" s="158"/>
      <c r="J118" s="158"/>
      <c r="K118" s="158"/>
      <c r="L118" s="158"/>
      <c r="M118" s="158"/>
      <c r="N118" s="158"/>
      <c r="O118" s="158"/>
      <c r="P118" s="158"/>
    </row>
    <row r="119" spans="1:16" ht="12.75">
      <c r="A119" s="158"/>
      <c r="B119" s="158"/>
      <c r="C119" s="158"/>
      <c r="D119" s="158"/>
      <c r="E119" s="158"/>
      <c r="F119" s="158"/>
      <c r="G119" s="158"/>
      <c r="H119" s="158"/>
      <c r="I119" s="158"/>
      <c r="J119" s="158"/>
      <c r="K119" s="158"/>
      <c r="L119" s="158"/>
      <c r="M119" s="158"/>
      <c r="N119" s="158"/>
      <c r="O119" s="158"/>
      <c r="P119" s="158"/>
    </row>
    <row r="120" spans="1:16" ht="12.75">
      <c r="A120" s="158"/>
      <c r="B120" s="158"/>
      <c r="C120" s="158"/>
      <c r="D120" s="158"/>
      <c r="E120" s="158"/>
      <c r="F120" s="158"/>
      <c r="G120" s="158"/>
      <c r="H120" s="158"/>
      <c r="I120" s="158"/>
      <c r="J120" s="158"/>
      <c r="K120" s="158"/>
      <c r="L120" s="158"/>
      <c r="M120" s="158"/>
      <c r="N120" s="158"/>
      <c r="O120" s="158"/>
      <c r="P120" s="158"/>
    </row>
    <row r="121" spans="1:16" ht="12.75">
      <c r="A121" s="158"/>
      <c r="B121" s="158"/>
      <c r="C121" s="158"/>
      <c r="D121" s="158"/>
      <c r="E121" s="158"/>
      <c r="F121" s="158"/>
      <c r="G121" s="158"/>
      <c r="H121" s="158"/>
      <c r="I121" s="158"/>
      <c r="J121" s="158"/>
      <c r="K121" s="158"/>
      <c r="L121" s="158"/>
      <c r="M121" s="158"/>
      <c r="N121" s="158"/>
      <c r="O121" s="158"/>
      <c r="P121" s="158"/>
    </row>
    <row r="122" spans="1:16" ht="12.75">
      <c r="A122" s="158"/>
      <c r="B122" s="158"/>
      <c r="C122" s="158"/>
      <c r="D122" s="158"/>
      <c r="E122" s="158"/>
      <c r="F122" s="158"/>
      <c r="G122" s="158"/>
      <c r="H122" s="158"/>
      <c r="I122" s="158"/>
      <c r="J122" s="158"/>
      <c r="K122" s="158"/>
      <c r="L122" s="158"/>
      <c r="M122" s="158"/>
      <c r="N122" s="158"/>
      <c r="O122" s="158"/>
      <c r="P122" s="158"/>
    </row>
    <row r="123" spans="1:16" ht="12.75">
      <c r="A123" s="158"/>
      <c r="B123" s="158"/>
      <c r="C123" s="158"/>
      <c r="D123" s="158"/>
      <c r="E123" s="158"/>
      <c r="F123" s="158"/>
      <c r="G123" s="158"/>
      <c r="H123" s="158"/>
      <c r="I123" s="158"/>
      <c r="J123" s="158"/>
      <c r="K123" s="158"/>
      <c r="L123" s="158"/>
      <c r="M123" s="158"/>
      <c r="N123" s="158"/>
      <c r="O123" s="158"/>
      <c r="P123" s="158"/>
    </row>
    <row r="124" spans="1:16" ht="12.75">
      <c r="A124" s="158"/>
      <c r="B124" s="158"/>
      <c r="C124" s="158"/>
      <c r="D124" s="158"/>
      <c r="E124" s="158"/>
      <c r="F124" s="158"/>
      <c r="G124" s="158"/>
      <c r="H124" s="158"/>
      <c r="I124" s="158"/>
      <c r="J124" s="158"/>
      <c r="K124" s="158"/>
      <c r="L124" s="158"/>
      <c r="M124" s="158"/>
      <c r="N124" s="158"/>
      <c r="O124" s="158"/>
      <c r="P124" s="158"/>
    </row>
    <row r="125" spans="1:16" ht="12.75">
      <c r="A125" s="158"/>
      <c r="B125" s="158"/>
      <c r="C125" s="158"/>
      <c r="D125" s="158"/>
      <c r="E125" s="158"/>
      <c r="F125" s="158"/>
      <c r="G125" s="158"/>
      <c r="H125" s="158"/>
      <c r="I125" s="158"/>
      <c r="J125" s="158"/>
      <c r="K125" s="158"/>
      <c r="L125" s="158"/>
      <c r="M125" s="158"/>
      <c r="N125" s="158"/>
      <c r="O125" s="158"/>
      <c r="P125" s="158"/>
    </row>
    <row r="126" spans="1:16" ht="12.75">
      <c r="A126" s="158"/>
      <c r="B126" s="158"/>
      <c r="C126" s="158"/>
      <c r="D126" s="158"/>
      <c r="E126" s="158"/>
      <c r="F126" s="158"/>
      <c r="G126" s="158"/>
      <c r="H126" s="158"/>
      <c r="I126" s="158"/>
      <c r="J126" s="158"/>
      <c r="K126" s="158"/>
      <c r="L126" s="158"/>
      <c r="M126" s="158"/>
      <c r="N126" s="158"/>
      <c r="O126" s="158"/>
      <c r="P126" s="158"/>
    </row>
    <row r="127" spans="1:16" ht="12.75">
      <c r="A127" s="158"/>
      <c r="B127" s="158"/>
      <c r="C127" s="158"/>
      <c r="D127" s="158"/>
      <c r="E127" s="158"/>
      <c r="F127" s="158"/>
      <c r="G127" s="158"/>
      <c r="H127" s="158"/>
      <c r="I127" s="158"/>
      <c r="J127" s="158"/>
      <c r="K127" s="158"/>
      <c r="L127" s="158"/>
      <c r="M127" s="158"/>
      <c r="N127" s="158"/>
      <c r="O127" s="158"/>
      <c r="P127" s="158"/>
    </row>
    <row r="128" spans="1:16" ht="12.75">
      <c r="A128" s="158"/>
      <c r="B128" s="158"/>
      <c r="C128" s="158"/>
      <c r="D128" s="158"/>
      <c r="E128" s="158"/>
      <c r="F128" s="158"/>
      <c r="G128" s="158"/>
      <c r="H128" s="158"/>
      <c r="I128" s="158"/>
      <c r="J128" s="158"/>
      <c r="K128" s="158"/>
      <c r="L128" s="158"/>
      <c r="M128" s="158"/>
      <c r="N128" s="158"/>
      <c r="O128" s="158"/>
      <c r="P128" s="158"/>
    </row>
    <row r="129" spans="1:16" ht="12.75">
      <c r="A129" s="158"/>
      <c r="B129" s="158"/>
      <c r="C129" s="158"/>
      <c r="D129" s="158"/>
      <c r="E129" s="158"/>
      <c r="F129" s="158"/>
      <c r="G129" s="158"/>
      <c r="H129" s="158"/>
      <c r="I129" s="158"/>
      <c r="J129" s="158"/>
      <c r="K129" s="158"/>
      <c r="L129" s="158"/>
      <c r="M129" s="158"/>
      <c r="N129" s="158"/>
      <c r="O129" s="158"/>
      <c r="P129" s="158"/>
    </row>
    <row r="130" spans="1:16" ht="12.75">
      <c r="A130" s="158"/>
      <c r="B130" s="158"/>
      <c r="C130" s="158"/>
      <c r="D130" s="158"/>
      <c r="E130" s="158"/>
      <c r="F130" s="158"/>
      <c r="G130" s="158"/>
      <c r="H130" s="158"/>
      <c r="I130" s="158"/>
      <c r="J130" s="158"/>
      <c r="K130" s="158"/>
      <c r="L130" s="158"/>
      <c r="M130" s="158"/>
      <c r="N130" s="158"/>
      <c r="O130" s="158"/>
      <c r="P130" s="158"/>
    </row>
    <row r="131" spans="1:16" ht="12.75">
      <c r="A131" s="158"/>
      <c r="B131" s="158"/>
      <c r="C131" s="158"/>
      <c r="D131" s="158"/>
      <c r="E131" s="158"/>
      <c r="F131" s="158"/>
      <c r="G131" s="158"/>
      <c r="H131" s="158"/>
      <c r="I131" s="158"/>
      <c r="J131" s="158"/>
      <c r="K131" s="158"/>
      <c r="L131" s="158"/>
      <c r="M131" s="158"/>
      <c r="N131" s="158"/>
      <c r="O131" s="158"/>
      <c r="P131" s="158"/>
    </row>
    <row r="132" spans="1:16" ht="12.75">
      <c r="A132" s="158"/>
      <c r="B132" s="158"/>
      <c r="C132" s="158"/>
      <c r="D132" s="158"/>
      <c r="E132" s="158"/>
      <c r="F132" s="158"/>
      <c r="G132" s="158"/>
      <c r="H132" s="158"/>
      <c r="I132" s="158"/>
      <c r="J132" s="158"/>
      <c r="K132" s="158"/>
      <c r="L132" s="158"/>
      <c r="M132" s="158"/>
      <c r="N132" s="158"/>
      <c r="O132" s="158"/>
      <c r="P132" s="158"/>
    </row>
    <row r="133" spans="1:16" ht="12.75">
      <c r="A133" s="158"/>
      <c r="B133" s="158"/>
      <c r="C133" s="158"/>
      <c r="D133" s="158"/>
      <c r="E133" s="158"/>
      <c r="F133" s="158"/>
      <c r="G133" s="158"/>
      <c r="H133" s="158"/>
      <c r="I133" s="158"/>
      <c r="J133" s="158"/>
      <c r="K133" s="158"/>
      <c r="L133" s="158"/>
      <c r="M133" s="158"/>
      <c r="N133" s="158"/>
      <c r="O133" s="158"/>
      <c r="P133" s="158"/>
    </row>
    <row r="134" spans="1:16" ht="12.75">
      <c r="A134" s="158"/>
      <c r="B134" s="158"/>
      <c r="C134" s="158"/>
      <c r="D134" s="158"/>
      <c r="E134" s="158"/>
      <c r="F134" s="158"/>
      <c r="G134" s="158"/>
      <c r="H134" s="158"/>
      <c r="I134" s="158"/>
      <c r="J134" s="158"/>
      <c r="K134" s="158"/>
      <c r="L134" s="158"/>
      <c r="M134" s="158"/>
      <c r="N134" s="158"/>
      <c r="O134" s="158"/>
      <c r="P134" s="158"/>
    </row>
    <row r="135" spans="1:16" ht="12.75">
      <c r="A135" s="158"/>
      <c r="B135" s="158"/>
      <c r="C135" s="158"/>
      <c r="D135" s="158"/>
      <c r="E135" s="158"/>
      <c r="F135" s="158"/>
      <c r="G135" s="158"/>
      <c r="H135" s="158"/>
      <c r="I135" s="158"/>
      <c r="J135" s="158"/>
      <c r="K135" s="158"/>
      <c r="L135" s="158"/>
      <c r="M135" s="158"/>
      <c r="N135" s="158"/>
      <c r="O135" s="158"/>
      <c r="P135" s="158"/>
    </row>
    <row r="136" spans="1:16" ht="12.75">
      <c r="A136" s="158"/>
      <c r="B136" s="158"/>
      <c r="C136" s="158"/>
      <c r="D136" s="158"/>
      <c r="E136" s="158"/>
      <c r="F136" s="158"/>
      <c r="G136" s="158"/>
      <c r="H136" s="158"/>
      <c r="I136" s="158"/>
      <c r="J136" s="158"/>
      <c r="K136" s="158"/>
      <c r="L136" s="158"/>
      <c r="M136" s="158"/>
      <c r="N136" s="158"/>
      <c r="O136" s="158"/>
      <c r="P136" s="158"/>
    </row>
    <row r="137" spans="1:16" ht="12.75">
      <c r="A137" s="158"/>
      <c r="B137" s="158"/>
      <c r="C137" s="158"/>
      <c r="D137" s="158"/>
      <c r="E137" s="158"/>
      <c r="F137" s="158"/>
      <c r="G137" s="158"/>
      <c r="H137" s="158"/>
      <c r="I137" s="158"/>
      <c r="J137" s="158"/>
      <c r="K137" s="158"/>
      <c r="L137" s="158"/>
      <c r="M137" s="158"/>
      <c r="N137" s="158"/>
      <c r="O137" s="158"/>
      <c r="P137" s="158"/>
    </row>
    <row r="138" spans="1:16" ht="12.75">
      <c r="A138" s="158"/>
      <c r="B138" s="158"/>
      <c r="C138" s="158"/>
      <c r="D138" s="158"/>
      <c r="E138" s="158"/>
      <c r="F138" s="158"/>
      <c r="G138" s="158"/>
      <c r="H138" s="158"/>
      <c r="I138" s="158"/>
      <c r="J138" s="158"/>
      <c r="K138" s="158"/>
      <c r="L138" s="158"/>
      <c r="M138" s="158"/>
      <c r="N138" s="158"/>
      <c r="O138" s="158"/>
      <c r="P138" s="158"/>
    </row>
    <row r="139" spans="1:16" ht="12.75">
      <c r="A139" s="158"/>
      <c r="B139" s="158"/>
      <c r="C139" s="158"/>
      <c r="D139" s="158"/>
      <c r="E139" s="158"/>
      <c r="F139" s="158"/>
      <c r="G139" s="158"/>
      <c r="H139" s="158"/>
      <c r="I139" s="158"/>
      <c r="J139" s="158"/>
      <c r="K139" s="158"/>
      <c r="L139" s="158"/>
      <c r="M139" s="158"/>
      <c r="N139" s="158"/>
      <c r="O139" s="158"/>
      <c r="P139" s="158"/>
    </row>
    <row r="140" spans="1:16" ht="12.75">
      <c r="A140" s="158"/>
      <c r="B140" s="158"/>
      <c r="C140" s="158"/>
      <c r="D140" s="158"/>
      <c r="E140" s="158"/>
      <c r="F140" s="158"/>
      <c r="G140" s="158"/>
      <c r="H140" s="158"/>
      <c r="I140" s="158"/>
      <c r="J140" s="158"/>
      <c r="K140" s="158"/>
      <c r="L140" s="158"/>
      <c r="M140" s="158"/>
      <c r="N140" s="158"/>
      <c r="O140" s="158"/>
      <c r="P140" s="158"/>
    </row>
    <row r="141" spans="1:16" ht="12.75">
      <c r="A141" s="158"/>
      <c r="B141" s="158"/>
      <c r="C141" s="158"/>
      <c r="D141" s="158"/>
      <c r="E141" s="158"/>
      <c r="F141" s="158"/>
      <c r="G141" s="158"/>
      <c r="H141" s="158"/>
      <c r="I141" s="158"/>
      <c r="J141" s="158"/>
      <c r="K141" s="158"/>
      <c r="L141" s="158"/>
      <c r="M141" s="158"/>
      <c r="N141" s="158"/>
      <c r="O141" s="158"/>
      <c r="P141" s="158"/>
    </row>
    <row r="142" spans="1:16" ht="12.75">
      <c r="A142" s="158"/>
      <c r="B142" s="158"/>
      <c r="C142" s="158"/>
      <c r="D142" s="158"/>
      <c r="E142" s="158"/>
      <c r="F142" s="158"/>
      <c r="G142" s="158"/>
      <c r="H142" s="158"/>
      <c r="I142" s="158"/>
      <c r="J142" s="158"/>
      <c r="K142" s="158"/>
      <c r="L142" s="158"/>
      <c r="M142" s="158"/>
      <c r="N142" s="158"/>
      <c r="O142" s="158"/>
      <c r="P142" s="158"/>
    </row>
    <row r="143" spans="1:16" ht="12.75">
      <c r="A143" s="158"/>
      <c r="B143" s="158"/>
      <c r="C143" s="158"/>
      <c r="D143" s="158"/>
      <c r="E143" s="158"/>
      <c r="F143" s="158"/>
      <c r="G143" s="158"/>
      <c r="H143" s="158"/>
      <c r="I143" s="158"/>
      <c r="J143" s="158"/>
      <c r="K143" s="158"/>
      <c r="L143" s="158"/>
      <c r="M143" s="158"/>
      <c r="N143" s="158"/>
      <c r="O143" s="158"/>
      <c r="P143" s="158"/>
    </row>
    <row r="144" spans="1:16" ht="12.75">
      <c r="A144" s="158"/>
      <c r="B144" s="158"/>
      <c r="C144" s="158"/>
      <c r="D144" s="158"/>
      <c r="E144" s="158"/>
      <c r="F144" s="158"/>
      <c r="G144" s="158"/>
      <c r="H144" s="158"/>
      <c r="I144" s="158"/>
      <c r="J144" s="158"/>
      <c r="K144" s="158"/>
      <c r="L144" s="158"/>
      <c r="M144" s="158"/>
      <c r="N144" s="158"/>
      <c r="O144" s="158"/>
      <c r="P144" s="158"/>
    </row>
    <row r="145" spans="1:16" ht="12.75">
      <c r="A145" s="158"/>
      <c r="B145" s="158"/>
      <c r="C145" s="158"/>
      <c r="D145" s="158"/>
      <c r="E145" s="158"/>
      <c r="F145" s="158"/>
      <c r="G145" s="158"/>
      <c r="H145" s="158"/>
      <c r="I145" s="158"/>
      <c r="J145" s="158"/>
      <c r="K145" s="158"/>
      <c r="L145" s="158"/>
      <c r="M145" s="158"/>
      <c r="N145" s="158"/>
      <c r="O145" s="158"/>
      <c r="P145" s="158"/>
    </row>
    <row r="146" spans="1:16" ht="12.75">
      <c r="A146" s="158"/>
      <c r="B146" s="158"/>
      <c r="C146" s="158"/>
      <c r="D146" s="158"/>
      <c r="E146" s="158"/>
      <c r="F146" s="158"/>
      <c r="G146" s="158"/>
      <c r="H146" s="158"/>
      <c r="I146" s="158"/>
      <c r="J146" s="158"/>
      <c r="K146" s="158"/>
      <c r="L146" s="158"/>
      <c r="M146" s="158"/>
      <c r="N146" s="158"/>
      <c r="O146" s="158"/>
      <c r="P146" s="158"/>
    </row>
    <row r="147" spans="1:16" ht="12.75">
      <c r="A147" s="158"/>
      <c r="B147" s="158"/>
      <c r="C147" s="158"/>
      <c r="D147" s="158"/>
      <c r="E147" s="158"/>
      <c r="F147" s="158"/>
      <c r="G147" s="158"/>
      <c r="H147" s="158"/>
      <c r="I147" s="158"/>
      <c r="J147" s="158"/>
      <c r="K147" s="158"/>
      <c r="L147" s="158"/>
      <c r="M147" s="158"/>
      <c r="N147" s="158"/>
      <c r="O147" s="158"/>
      <c r="P147" s="158"/>
    </row>
    <row r="148" spans="1:16" ht="12.75">
      <c r="A148" s="158"/>
      <c r="B148" s="158"/>
      <c r="C148" s="158"/>
      <c r="D148" s="158"/>
      <c r="E148" s="158"/>
      <c r="F148" s="158"/>
      <c r="G148" s="158"/>
      <c r="H148" s="158"/>
      <c r="I148" s="158"/>
      <c r="J148" s="158"/>
      <c r="K148" s="158"/>
      <c r="L148" s="158"/>
      <c r="M148" s="158"/>
      <c r="N148" s="158"/>
      <c r="O148" s="158"/>
      <c r="P148" s="158"/>
    </row>
    <row r="149" spans="1:16" ht="12.75">
      <c r="A149" s="158"/>
      <c r="B149" s="158"/>
      <c r="C149" s="158"/>
      <c r="D149" s="158"/>
      <c r="E149" s="158"/>
      <c r="F149" s="158"/>
      <c r="G149" s="158"/>
      <c r="H149" s="158"/>
      <c r="I149" s="158"/>
      <c r="J149" s="158"/>
      <c r="K149" s="158"/>
      <c r="L149" s="158"/>
      <c r="M149" s="158"/>
      <c r="N149" s="158"/>
      <c r="O149" s="158"/>
      <c r="P149" s="158"/>
    </row>
    <row r="150" spans="1:16" ht="12.75">
      <c r="A150" s="158"/>
      <c r="B150" s="158"/>
      <c r="C150" s="158"/>
      <c r="D150" s="158"/>
      <c r="E150" s="158"/>
      <c r="F150" s="158"/>
      <c r="G150" s="158"/>
      <c r="H150" s="158"/>
      <c r="I150" s="158"/>
      <c r="J150" s="158"/>
      <c r="K150" s="158"/>
      <c r="L150" s="158"/>
      <c r="M150" s="158"/>
      <c r="N150" s="158"/>
      <c r="O150" s="158"/>
      <c r="P150" s="158"/>
    </row>
    <row r="151" spans="1:16" ht="12.75">
      <c r="A151" s="158"/>
      <c r="B151" s="158"/>
      <c r="C151" s="158"/>
      <c r="D151" s="158"/>
      <c r="E151" s="158"/>
      <c r="F151" s="158"/>
      <c r="G151" s="158"/>
      <c r="H151" s="158"/>
      <c r="I151" s="158"/>
      <c r="J151" s="158"/>
      <c r="K151" s="158"/>
      <c r="L151" s="158"/>
      <c r="M151" s="158"/>
      <c r="N151" s="158"/>
      <c r="O151" s="158"/>
      <c r="P151" s="158"/>
    </row>
    <row r="152" spans="1:16" ht="12.75">
      <c r="A152" s="158"/>
      <c r="B152" s="158"/>
      <c r="C152" s="158"/>
      <c r="D152" s="158"/>
      <c r="E152" s="158"/>
      <c r="F152" s="158"/>
      <c r="G152" s="158"/>
      <c r="H152" s="158"/>
      <c r="I152" s="158"/>
      <c r="J152" s="158"/>
      <c r="K152" s="158"/>
      <c r="L152" s="158"/>
      <c r="M152" s="158"/>
      <c r="N152" s="158"/>
      <c r="O152" s="158"/>
      <c r="P152" s="158"/>
    </row>
    <row r="153" spans="1:16" ht="12.75">
      <c r="A153" s="158"/>
      <c r="B153" s="158"/>
      <c r="C153" s="158"/>
      <c r="D153" s="158"/>
      <c r="E153" s="158"/>
      <c r="F153" s="158"/>
      <c r="G153" s="158"/>
      <c r="H153" s="158"/>
      <c r="I153" s="158"/>
      <c r="J153" s="158"/>
      <c r="K153" s="158"/>
      <c r="L153" s="158"/>
      <c r="M153" s="158"/>
      <c r="N153" s="158"/>
      <c r="O153" s="158"/>
      <c r="P153" s="158"/>
    </row>
    <row r="154" spans="1:16" ht="12.75">
      <c r="A154" s="158"/>
      <c r="B154" s="158"/>
      <c r="C154" s="158"/>
      <c r="D154" s="158"/>
      <c r="E154" s="158"/>
      <c r="F154" s="158"/>
      <c r="G154" s="158"/>
      <c r="H154" s="158"/>
      <c r="I154" s="158"/>
      <c r="J154" s="158"/>
      <c r="K154" s="158"/>
      <c r="L154" s="158"/>
      <c r="M154" s="158"/>
      <c r="N154" s="158"/>
      <c r="O154" s="158"/>
      <c r="P154" s="158"/>
    </row>
    <row r="155" spans="1:16" ht="12.75">
      <c r="A155" s="158"/>
      <c r="B155" s="158"/>
      <c r="C155" s="158"/>
      <c r="D155" s="158"/>
      <c r="E155" s="158"/>
      <c r="F155" s="158"/>
      <c r="G155" s="158"/>
      <c r="H155" s="158"/>
      <c r="I155" s="158"/>
      <c r="J155" s="158"/>
      <c r="K155" s="158"/>
      <c r="L155" s="158"/>
      <c r="M155" s="158"/>
      <c r="N155" s="158"/>
      <c r="O155" s="158"/>
      <c r="P155" s="158"/>
    </row>
    <row r="156" spans="1:16" ht="12.75">
      <c r="A156" s="158"/>
      <c r="B156" s="158"/>
      <c r="C156" s="158"/>
      <c r="D156" s="158"/>
      <c r="E156" s="158"/>
      <c r="F156" s="158"/>
      <c r="G156" s="158"/>
      <c r="H156" s="158"/>
      <c r="I156" s="158"/>
      <c r="J156" s="158"/>
      <c r="K156" s="158"/>
      <c r="L156" s="158"/>
      <c r="M156" s="158"/>
      <c r="N156" s="158"/>
      <c r="O156" s="158"/>
      <c r="P156" s="158"/>
    </row>
    <row r="157" spans="1:16" ht="12.75">
      <c r="A157" s="158"/>
      <c r="B157" s="158"/>
      <c r="C157" s="158"/>
      <c r="D157" s="158"/>
      <c r="E157" s="158"/>
      <c r="F157" s="158"/>
      <c r="G157" s="158"/>
      <c r="H157" s="158"/>
      <c r="I157" s="158"/>
      <c r="J157" s="158"/>
      <c r="K157" s="158"/>
      <c r="L157" s="158"/>
      <c r="M157" s="158"/>
      <c r="N157" s="158"/>
      <c r="O157" s="158"/>
      <c r="P157" s="158"/>
    </row>
    <row r="158" spans="1:16" ht="12.75">
      <c r="A158" s="158"/>
      <c r="B158" s="158"/>
      <c r="C158" s="158"/>
      <c r="D158" s="158"/>
      <c r="E158" s="158"/>
      <c r="F158" s="158"/>
      <c r="G158" s="158"/>
      <c r="H158" s="158"/>
      <c r="I158" s="158"/>
      <c r="J158" s="158"/>
      <c r="K158" s="158"/>
      <c r="L158" s="158"/>
      <c r="M158" s="158"/>
      <c r="N158" s="158"/>
      <c r="O158" s="158"/>
      <c r="P158" s="158"/>
    </row>
    <row r="159" spans="1:16" ht="12.75">
      <c r="A159" s="158"/>
      <c r="B159" s="158"/>
      <c r="C159" s="158"/>
      <c r="D159" s="158"/>
      <c r="E159" s="158"/>
      <c r="F159" s="158"/>
      <c r="G159" s="158"/>
      <c r="H159" s="158"/>
      <c r="I159" s="158"/>
      <c r="J159" s="158"/>
      <c r="K159" s="158"/>
      <c r="L159" s="158"/>
      <c r="M159" s="158"/>
      <c r="N159" s="158"/>
      <c r="O159" s="158"/>
      <c r="P159" s="158"/>
    </row>
    <row r="160" spans="1:16" ht="12.75">
      <c r="A160" s="158"/>
      <c r="B160" s="158"/>
      <c r="C160" s="158"/>
      <c r="D160" s="158"/>
      <c r="E160" s="158"/>
      <c r="F160" s="158"/>
      <c r="G160" s="158"/>
      <c r="H160" s="158"/>
      <c r="I160" s="158"/>
      <c r="J160" s="158"/>
      <c r="K160" s="158"/>
      <c r="L160" s="158"/>
      <c r="M160" s="158"/>
      <c r="N160" s="158"/>
      <c r="O160" s="158"/>
      <c r="P160" s="158"/>
    </row>
    <row r="161" spans="1:16" ht="12.75">
      <c r="A161" s="158"/>
      <c r="B161" s="158"/>
      <c r="C161" s="158"/>
      <c r="D161" s="158"/>
      <c r="E161" s="158"/>
      <c r="F161" s="158"/>
      <c r="G161" s="158"/>
      <c r="H161" s="158"/>
      <c r="I161" s="158"/>
      <c r="J161" s="158"/>
      <c r="K161" s="158"/>
      <c r="L161" s="158"/>
      <c r="M161" s="158"/>
      <c r="N161" s="158"/>
      <c r="O161" s="158"/>
      <c r="P161" s="158"/>
    </row>
    <row r="162" spans="1:16" ht="12.75">
      <c r="A162" s="158"/>
      <c r="B162" s="158"/>
      <c r="C162" s="158"/>
      <c r="D162" s="158"/>
      <c r="E162" s="158"/>
      <c r="F162" s="158"/>
      <c r="G162" s="158"/>
      <c r="H162" s="158"/>
      <c r="I162" s="158"/>
      <c r="J162" s="158"/>
      <c r="K162" s="158"/>
      <c r="L162" s="158"/>
      <c r="M162" s="158"/>
      <c r="N162" s="158"/>
      <c r="O162" s="158"/>
      <c r="P162" s="158"/>
    </row>
    <row r="163" spans="1:16" ht="12.75">
      <c r="A163" s="158"/>
      <c r="B163" s="158"/>
      <c r="C163" s="158"/>
      <c r="D163" s="158"/>
      <c r="E163" s="158"/>
      <c r="F163" s="158"/>
      <c r="G163" s="158"/>
      <c r="H163" s="158"/>
      <c r="I163" s="158"/>
      <c r="J163" s="158"/>
      <c r="K163" s="158"/>
      <c r="L163" s="158"/>
      <c r="M163" s="158"/>
      <c r="N163" s="158"/>
      <c r="O163" s="158"/>
      <c r="P163" s="158"/>
    </row>
    <row r="164" spans="1:16" ht="12.75">
      <c r="A164" s="158"/>
      <c r="B164" s="158"/>
      <c r="C164" s="158"/>
      <c r="D164" s="158"/>
      <c r="E164" s="158"/>
      <c r="F164" s="158"/>
      <c r="G164" s="158"/>
      <c r="H164" s="158"/>
      <c r="I164" s="158"/>
      <c r="J164" s="158"/>
      <c r="K164" s="158"/>
      <c r="L164" s="158"/>
      <c r="M164" s="158"/>
      <c r="N164" s="158"/>
      <c r="O164" s="158"/>
      <c r="P164" s="158"/>
    </row>
    <row r="165" spans="1:16" ht="12.75">
      <c r="A165" s="158"/>
      <c r="B165" s="158"/>
      <c r="C165" s="158"/>
      <c r="D165" s="158"/>
      <c r="E165" s="158"/>
      <c r="F165" s="158"/>
      <c r="G165" s="158"/>
      <c r="H165" s="158"/>
      <c r="I165" s="158"/>
      <c r="J165" s="158"/>
      <c r="K165" s="158"/>
      <c r="L165" s="158"/>
      <c r="M165" s="158"/>
      <c r="N165" s="158"/>
      <c r="O165" s="158"/>
      <c r="P165" s="158"/>
    </row>
    <row r="166" spans="1:16" ht="12.75">
      <c r="A166" s="158"/>
      <c r="B166" s="158"/>
      <c r="C166" s="158"/>
      <c r="D166" s="158"/>
      <c r="E166" s="158"/>
      <c r="F166" s="158"/>
      <c r="G166" s="158"/>
      <c r="H166" s="158"/>
      <c r="I166" s="158"/>
      <c r="J166" s="158"/>
      <c r="K166" s="158"/>
      <c r="L166" s="158"/>
      <c r="M166" s="158"/>
      <c r="N166" s="158"/>
      <c r="O166" s="158"/>
      <c r="P166" s="158"/>
    </row>
    <row r="167" spans="1:16" ht="12.75">
      <c r="A167" s="158"/>
      <c r="B167" s="158"/>
      <c r="C167" s="158"/>
      <c r="D167" s="158"/>
      <c r="E167" s="158"/>
      <c r="F167" s="158"/>
      <c r="G167" s="158"/>
      <c r="H167" s="158"/>
      <c r="I167" s="158"/>
      <c r="J167" s="158"/>
      <c r="K167" s="158"/>
      <c r="L167" s="158"/>
      <c r="M167" s="158"/>
      <c r="N167" s="158"/>
      <c r="O167" s="158"/>
      <c r="P167" s="158"/>
    </row>
    <row r="168" spans="1:16" ht="12.75">
      <c r="A168" s="158"/>
      <c r="B168" s="158"/>
      <c r="C168" s="158"/>
      <c r="D168" s="158"/>
      <c r="E168" s="158"/>
      <c r="F168" s="158"/>
      <c r="G168" s="158"/>
      <c r="H168" s="158"/>
      <c r="I168" s="158"/>
      <c r="J168" s="158"/>
      <c r="K168" s="158"/>
      <c r="L168" s="158"/>
      <c r="M168" s="158"/>
      <c r="N168" s="158"/>
      <c r="O168" s="158"/>
      <c r="P168" s="158"/>
    </row>
    <row r="169" spans="1:16" ht="12.75">
      <c r="A169" s="158"/>
      <c r="B169" s="158"/>
      <c r="C169" s="158"/>
      <c r="D169" s="158"/>
      <c r="E169" s="158"/>
      <c r="F169" s="158"/>
      <c r="G169" s="158"/>
      <c r="H169" s="158"/>
      <c r="I169" s="158"/>
      <c r="J169" s="158"/>
      <c r="K169" s="158"/>
      <c r="L169" s="158"/>
      <c r="M169" s="158"/>
      <c r="N169" s="158"/>
      <c r="O169" s="158"/>
      <c r="P169" s="158"/>
    </row>
    <row r="170" spans="1:16" ht="12.75">
      <c r="A170" s="158"/>
      <c r="B170" s="158"/>
      <c r="C170" s="158"/>
      <c r="D170" s="158"/>
      <c r="E170" s="158"/>
      <c r="F170" s="158"/>
      <c r="G170" s="158"/>
      <c r="H170" s="158"/>
      <c r="I170" s="158"/>
      <c r="J170" s="158"/>
      <c r="K170" s="158"/>
      <c r="L170" s="158"/>
      <c r="M170" s="158"/>
      <c r="N170" s="158"/>
      <c r="O170" s="158"/>
      <c r="P170" s="158"/>
    </row>
    <row r="171" spans="1:16" ht="12.75">
      <c r="A171" s="158"/>
      <c r="B171" s="158"/>
      <c r="C171" s="158"/>
      <c r="D171" s="158"/>
      <c r="E171" s="158"/>
      <c r="F171" s="158"/>
      <c r="G171" s="158"/>
      <c r="H171" s="158"/>
      <c r="I171" s="158"/>
      <c r="J171" s="158"/>
      <c r="K171" s="158"/>
      <c r="L171" s="158"/>
      <c r="M171" s="158"/>
      <c r="N171" s="158"/>
      <c r="O171" s="158"/>
      <c r="P171" s="158"/>
    </row>
    <row r="172" spans="1:16" ht="12.75">
      <c r="A172" s="158"/>
      <c r="B172" s="158"/>
      <c r="C172" s="158"/>
      <c r="D172" s="158"/>
      <c r="E172" s="158"/>
      <c r="F172" s="158"/>
      <c r="G172" s="158"/>
      <c r="H172" s="158"/>
      <c r="I172" s="158"/>
      <c r="J172" s="158"/>
      <c r="K172" s="158"/>
      <c r="L172" s="158"/>
      <c r="M172" s="158"/>
      <c r="N172" s="158"/>
      <c r="O172" s="158"/>
      <c r="P172" s="158"/>
    </row>
    <row r="173" spans="1:16" ht="12.75">
      <c r="A173" s="158"/>
      <c r="B173" s="158"/>
      <c r="C173" s="158"/>
      <c r="D173" s="158"/>
      <c r="E173" s="158"/>
      <c r="F173" s="158"/>
      <c r="G173" s="158"/>
      <c r="H173" s="158"/>
      <c r="I173" s="158"/>
      <c r="J173" s="158"/>
      <c r="K173" s="158"/>
      <c r="L173" s="158"/>
      <c r="M173" s="158"/>
      <c r="N173" s="158"/>
      <c r="O173" s="158"/>
      <c r="P173" s="158"/>
    </row>
    <row r="174" spans="1:16" ht="12.75">
      <c r="A174" s="158"/>
      <c r="B174" s="158"/>
      <c r="C174" s="158"/>
      <c r="D174" s="158"/>
      <c r="E174" s="158"/>
      <c r="F174" s="158"/>
      <c r="G174" s="158"/>
      <c r="H174" s="158"/>
      <c r="I174" s="158"/>
      <c r="J174" s="158"/>
      <c r="K174" s="158"/>
      <c r="L174" s="158"/>
      <c r="M174" s="158"/>
      <c r="N174" s="158"/>
      <c r="O174" s="158"/>
      <c r="P174" s="158"/>
    </row>
    <row r="175" spans="1:16" ht="12.75">
      <c r="A175" s="158"/>
      <c r="B175" s="158"/>
      <c r="C175" s="158"/>
      <c r="D175" s="158"/>
      <c r="E175" s="158"/>
      <c r="F175" s="158"/>
      <c r="G175" s="158"/>
      <c r="H175" s="158"/>
      <c r="I175" s="158"/>
      <c r="J175" s="158"/>
      <c r="K175" s="158"/>
      <c r="L175" s="158"/>
      <c r="M175" s="158"/>
      <c r="N175" s="158"/>
      <c r="O175" s="158"/>
      <c r="P175" s="158"/>
    </row>
    <row r="176" spans="1:16" ht="12.75">
      <c r="A176" s="158"/>
      <c r="B176" s="158"/>
      <c r="C176" s="158"/>
      <c r="D176" s="158"/>
      <c r="E176" s="158"/>
      <c r="F176" s="158"/>
      <c r="G176" s="158"/>
      <c r="H176" s="158"/>
      <c r="I176" s="158"/>
      <c r="J176" s="158"/>
      <c r="K176" s="158"/>
      <c r="L176" s="158"/>
      <c r="M176" s="158"/>
      <c r="N176" s="158"/>
      <c r="O176" s="158"/>
      <c r="P176" s="158"/>
    </row>
    <row r="177" spans="1:16" ht="12.75">
      <c r="A177" s="158"/>
      <c r="B177" s="158"/>
      <c r="C177" s="158"/>
      <c r="D177" s="158"/>
      <c r="E177" s="158"/>
      <c r="F177" s="158"/>
      <c r="G177" s="158"/>
      <c r="H177" s="158"/>
      <c r="I177" s="158"/>
      <c r="J177" s="158"/>
      <c r="K177" s="158"/>
      <c r="L177" s="158"/>
      <c r="M177" s="158"/>
      <c r="N177" s="158"/>
      <c r="O177" s="158"/>
      <c r="P177" s="158"/>
    </row>
    <row r="178" spans="1:16" ht="12.75">
      <c r="A178" s="158"/>
      <c r="B178" s="158"/>
      <c r="C178" s="158"/>
      <c r="D178" s="158"/>
      <c r="E178" s="158"/>
      <c r="F178" s="158"/>
      <c r="G178" s="158"/>
      <c r="H178" s="158"/>
      <c r="I178" s="158"/>
      <c r="J178" s="158"/>
      <c r="K178" s="158"/>
      <c r="L178" s="158"/>
      <c r="M178" s="158"/>
      <c r="N178" s="158"/>
      <c r="O178" s="158"/>
      <c r="P178" s="158"/>
    </row>
    <row r="179" spans="1:16" ht="12.75">
      <c r="A179" s="158"/>
      <c r="B179" s="158"/>
      <c r="C179" s="158"/>
      <c r="D179" s="158"/>
      <c r="E179" s="158"/>
      <c r="F179" s="158"/>
      <c r="G179" s="158"/>
      <c r="H179" s="158"/>
      <c r="I179" s="158"/>
      <c r="J179" s="158"/>
      <c r="K179" s="158"/>
      <c r="L179" s="158"/>
      <c r="M179" s="158"/>
      <c r="N179" s="158"/>
      <c r="O179" s="158"/>
      <c r="P179" s="158"/>
    </row>
    <row r="180" spans="1:16" ht="12.75">
      <c r="A180" s="158"/>
      <c r="B180" s="158"/>
      <c r="C180" s="158"/>
      <c r="D180" s="158"/>
      <c r="E180" s="158"/>
      <c r="F180" s="158"/>
      <c r="G180" s="158"/>
      <c r="H180" s="158"/>
      <c r="I180" s="158"/>
      <c r="J180" s="158"/>
      <c r="K180" s="158"/>
      <c r="L180" s="158"/>
      <c r="M180" s="158"/>
      <c r="N180" s="158"/>
      <c r="O180" s="158"/>
      <c r="P180" s="158"/>
    </row>
    <row r="181" spans="1:16" ht="12.75">
      <c r="A181" s="158"/>
      <c r="B181" s="158"/>
      <c r="C181" s="158"/>
      <c r="D181" s="158"/>
      <c r="E181" s="158"/>
      <c r="F181" s="158"/>
      <c r="G181" s="158"/>
      <c r="H181" s="158"/>
      <c r="I181" s="158"/>
      <c r="J181" s="158"/>
      <c r="K181" s="158"/>
      <c r="L181" s="158"/>
      <c r="M181" s="158"/>
      <c r="N181" s="158"/>
      <c r="O181" s="158"/>
      <c r="P181" s="158"/>
    </row>
    <row r="182" spans="1:16" ht="12.75">
      <c r="A182" s="158"/>
      <c r="B182" s="158"/>
      <c r="C182" s="158"/>
      <c r="D182" s="158"/>
      <c r="E182" s="158"/>
      <c r="F182" s="158"/>
      <c r="G182" s="158"/>
      <c r="H182" s="158"/>
      <c r="I182" s="158"/>
      <c r="J182" s="158"/>
      <c r="K182" s="158"/>
      <c r="L182" s="158"/>
      <c r="M182" s="158"/>
      <c r="N182" s="158"/>
      <c r="O182" s="158"/>
      <c r="P182" s="158"/>
    </row>
    <row r="183" spans="1:16" ht="12.75">
      <c r="A183" s="158"/>
      <c r="B183" s="158"/>
      <c r="C183" s="158"/>
      <c r="D183" s="158"/>
      <c r="E183" s="158"/>
      <c r="F183" s="158"/>
      <c r="G183" s="158"/>
      <c r="H183" s="158"/>
      <c r="I183" s="158"/>
      <c r="J183" s="158"/>
      <c r="K183" s="158"/>
      <c r="L183" s="158"/>
      <c r="M183" s="158"/>
      <c r="N183" s="158"/>
      <c r="O183" s="158"/>
      <c r="P183" s="158"/>
    </row>
    <row r="184" spans="1:16" ht="12.75">
      <c r="A184" s="158"/>
      <c r="B184" s="158"/>
      <c r="C184" s="158"/>
      <c r="D184" s="158"/>
      <c r="E184" s="158"/>
      <c r="F184" s="158"/>
      <c r="G184" s="158"/>
      <c r="H184" s="158"/>
      <c r="I184" s="158"/>
      <c r="J184" s="158"/>
      <c r="K184" s="158"/>
      <c r="L184" s="158"/>
      <c r="M184" s="158"/>
      <c r="N184" s="158"/>
      <c r="O184" s="158"/>
      <c r="P184" s="158"/>
    </row>
    <row r="185" spans="1:16" ht="12.75">
      <c r="A185" s="158"/>
      <c r="B185" s="158"/>
      <c r="C185" s="158"/>
      <c r="D185" s="158"/>
      <c r="E185" s="158"/>
      <c r="F185" s="158"/>
      <c r="G185" s="158"/>
      <c r="H185" s="158"/>
      <c r="I185" s="158"/>
      <c r="J185" s="158"/>
      <c r="K185" s="158"/>
      <c r="L185" s="158"/>
      <c r="M185" s="158"/>
      <c r="N185" s="158"/>
      <c r="O185" s="158"/>
      <c r="P185" s="158"/>
    </row>
    <row r="186" spans="1:16" ht="12.75">
      <c r="A186" s="158"/>
      <c r="B186" s="158"/>
      <c r="C186" s="158"/>
      <c r="D186" s="158"/>
      <c r="E186" s="158"/>
      <c r="F186" s="158"/>
      <c r="G186" s="158"/>
      <c r="H186" s="158"/>
      <c r="I186" s="158"/>
      <c r="J186" s="158"/>
      <c r="K186" s="158"/>
      <c r="L186" s="158"/>
      <c r="M186" s="158"/>
      <c r="N186" s="158"/>
      <c r="O186" s="158"/>
      <c r="P186" s="158"/>
    </row>
    <row r="187" spans="1:16" ht="12.75">
      <c r="A187" s="158"/>
      <c r="B187" s="158"/>
      <c r="C187" s="158"/>
      <c r="D187" s="158"/>
      <c r="E187" s="158"/>
      <c r="F187" s="158"/>
      <c r="G187" s="158"/>
      <c r="H187" s="158"/>
      <c r="I187" s="158"/>
      <c r="J187" s="158"/>
      <c r="K187" s="158"/>
      <c r="L187" s="158"/>
      <c r="M187" s="158"/>
      <c r="N187" s="158"/>
      <c r="O187" s="158"/>
      <c r="P187" s="158"/>
    </row>
    <row r="188" spans="1:16" ht="12.75">
      <c r="A188" s="158"/>
      <c r="B188" s="158"/>
      <c r="C188" s="158"/>
      <c r="D188" s="158"/>
      <c r="E188" s="158"/>
      <c r="F188" s="158"/>
      <c r="G188" s="158"/>
      <c r="H188" s="158"/>
      <c r="I188" s="158"/>
      <c r="J188" s="158"/>
      <c r="K188" s="158"/>
      <c r="L188" s="158"/>
      <c r="M188" s="158"/>
      <c r="N188" s="158"/>
      <c r="O188" s="158"/>
      <c r="P188" s="158"/>
    </row>
    <row r="189" spans="1:16" ht="12.75">
      <c r="A189" s="158"/>
      <c r="B189" s="158"/>
      <c r="C189" s="158"/>
      <c r="D189" s="158"/>
      <c r="E189" s="158"/>
      <c r="F189" s="158"/>
      <c r="G189" s="158"/>
      <c r="H189" s="158"/>
      <c r="I189" s="158"/>
      <c r="J189" s="158"/>
      <c r="K189" s="158"/>
      <c r="L189" s="158"/>
      <c r="M189" s="158"/>
      <c r="N189" s="158"/>
      <c r="O189" s="158"/>
      <c r="P189" s="158"/>
    </row>
    <row r="190" spans="1:16" ht="12.75">
      <c r="A190" s="158"/>
      <c r="B190" s="158"/>
      <c r="C190" s="158"/>
      <c r="D190" s="158"/>
      <c r="E190" s="158"/>
      <c r="F190" s="158"/>
      <c r="G190" s="158"/>
      <c r="H190" s="158"/>
      <c r="I190" s="158"/>
      <c r="J190" s="158"/>
      <c r="K190" s="158"/>
      <c r="L190" s="158"/>
      <c r="M190" s="158"/>
      <c r="N190" s="158"/>
      <c r="O190" s="158"/>
      <c r="P190" s="158"/>
    </row>
    <row r="191" spans="1:16" ht="12.75">
      <c r="A191" s="158"/>
      <c r="B191" s="158"/>
      <c r="C191" s="158"/>
      <c r="D191" s="158"/>
      <c r="E191" s="158"/>
      <c r="F191" s="158"/>
      <c r="G191" s="158"/>
      <c r="H191" s="158"/>
      <c r="I191" s="158"/>
      <c r="J191" s="158"/>
      <c r="K191" s="158"/>
      <c r="L191" s="158"/>
      <c r="M191" s="158"/>
      <c r="N191" s="158"/>
      <c r="O191" s="158"/>
      <c r="P191" s="158"/>
    </row>
    <row r="192" spans="1:16" ht="12.75">
      <c r="A192" s="158"/>
      <c r="B192" s="158"/>
      <c r="C192" s="158"/>
      <c r="D192" s="158"/>
      <c r="E192" s="158"/>
      <c r="F192" s="158"/>
      <c r="G192" s="158"/>
      <c r="H192" s="158"/>
      <c r="I192" s="158"/>
      <c r="J192" s="158"/>
      <c r="K192" s="158"/>
      <c r="L192" s="158"/>
      <c r="M192" s="158"/>
      <c r="N192" s="158"/>
      <c r="O192" s="158"/>
      <c r="P192" s="158"/>
    </row>
    <row r="193" spans="1:16" ht="12.75">
      <c r="A193" s="158"/>
      <c r="B193" s="158"/>
      <c r="C193" s="158"/>
      <c r="D193" s="158"/>
      <c r="E193" s="158"/>
      <c r="F193" s="158"/>
      <c r="G193" s="158"/>
      <c r="H193" s="158"/>
      <c r="I193" s="158"/>
      <c r="J193" s="158"/>
      <c r="K193" s="158"/>
      <c r="L193" s="158"/>
      <c r="M193" s="158"/>
      <c r="N193" s="158"/>
      <c r="O193" s="158"/>
      <c r="P193" s="158"/>
    </row>
    <row r="194" spans="1:16" ht="12.75">
      <c r="A194" s="158"/>
      <c r="B194" s="158"/>
      <c r="C194" s="158"/>
      <c r="D194" s="158"/>
      <c r="E194" s="158"/>
      <c r="F194" s="158"/>
      <c r="G194" s="158"/>
      <c r="H194" s="158"/>
      <c r="I194" s="158"/>
      <c r="J194" s="158"/>
      <c r="K194" s="158"/>
      <c r="L194" s="158"/>
      <c r="M194" s="158"/>
      <c r="N194" s="158"/>
      <c r="O194" s="158"/>
      <c r="P194" s="158"/>
    </row>
    <row r="195" spans="1:16" ht="12.75">
      <c r="A195" s="158"/>
      <c r="B195" s="158"/>
      <c r="C195" s="158"/>
      <c r="D195" s="158"/>
      <c r="E195" s="158"/>
      <c r="F195" s="158"/>
      <c r="G195" s="158"/>
      <c r="H195" s="158"/>
      <c r="I195" s="158"/>
      <c r="J195" s="158"/>
      <c r="K195" s="158"/>
      <c r="L195" s="158"/>
      <c r="M195" s="158"/>
      <c r="N195" s="158"/>
      <c r="O195" s="158"/>
      <c r="P195" s="158"/>
    </row>
    <row r="196" spans="1:16" ht="12.75">
      <c r="A196" s="158"/>
      <c r="B196" s="158"/>
      <c r="C196" s="158"/>
      <c r="D196" s="158"/>
      <c r="E196" s="158"/>
      <c r="F196" s="158"/>
      <c r="G196" s="158"/>
      <c r="H196" s="158"/>
      <c r="I196" s="158"/>
      <c r="J196" s="158"/>
      <c r="K196" s="158"/>
      <c r="L196" s="158"/>
      <c r="M196" s="158"/>
      <c r="N196" s="158"/>
      <c r="O196" s="158"/>
      <c r="P196" s="158"/>
    </row>
    <row r="197" spans="1:16" ht="12.75">
      <c r="A197" s="158"/>
      <c r="B197" s="158"/>
      <c r="C197" s="158"/>
      <c r="D197" s="158"/>
      <c r="E197" s="158"/>
      <c r="F197" s="158"/>
      <c r="G197" s="158"/>
      <c r="H197" s="158"/>
      <c r="I197" s="158"/>
      <c r="J197" s="158"/>
      <c r="K197" s="158"/>
      <c r="L197" s="158"/>
      <c r="M197" s="158"/>
      <c r="N197" s="158"/>
      <c r="O197" s="158"/>
      <c r="P197" s="158"/>
    </row>
    <row r="198" spans="1:16" ht="12.75">
      <c r="A198" s="158"/>
      <c r="B198" s="158"/>
      <c r="C198" s="158"/>
      <c r="D198" s="158"/>
      <c r="E198" s="158"/>
      <c r="F198" s="158"/>
      <c r="G198" s="158"/>
      <c r="H198" s="158"/>
      <c r="I198" s="158"/>
      <c r="J198" s="158"/>
      <c r="K198" s="158"/>
      <c r="L198" s="158"/>
      <c r="M198" s="158"/>
      <c r="N198" s="158"/>
      <c r="O198" s="158"/>
      <c r="P198" s="158"/>
    </row>
    <row r="199" spans="1:16" ht="12.75">
      <c r="A199" s="158"/>
      <c r="B199" s="158"/>
      <c r="C199" s="158"/>
      <c r="D199" s="158"/>
      <c r="E199" s="158"/>
      <c r="F199" s="158"/>
      <c r="G199" s="158"/>
      <c r="H199" s="158"/>
      <c r="I199" s="158"/>
      <c r="J199" s="158"/>
      <c r="K199" s="158"/>
      <c r="L199" s="158"/>
      <c r="M199" s="158"/>
      <c r="N199" s="158"/>
      <c r="O199" s="158"/>
      <c r="P199" s="158"/>
    </row>
    <row r="200" spans="1:16" ht="12.75">
      <c r="A200" s="158"/>
      <c r="B200" s="158"/>
      <c r="C200" s="158"/>
      <c r="D200" s="158"/>
      <c r="E200" s="158"/>
      <c r="F200" s="158"/>
      <c r="G200" s="158"/>
      <c r="H200" s="158"/>
      <c r="I200" s="158"/>
      <c r="J200" s="158"/>
      <c r="K200" s="158"/>
      <c r="L200" s="158"/>
      <c r="M200" s="158"/>
      <c r="N200" s="158"/>
      <c r="O200" s="158"/>
      <c r="P200" s="158"/>
    </row>
    <row r="201" spans="1:16" ht="12.75">
      <c r="A201" s="158"/>
      <c r="B201" s="158"/>
      <c r="C201" s="158"/>
      <c r="D201" s="158"/>
      <c r="E201" s="158"/>
      <c r="F201" s="158"/>
      <c r="G201" s="158"/>
      <c r="H201" s="158"/>
      <c r="I201" s="158"/>
      <c r="J201" s="158"/>
      <c r="K201" s="158"/>
      <c r="L201" s="158"/>
      <c r="M201" s="158"/>
      <c r="N201" s="158"/>
      <c r="O201" s="158"/>
      <c r="P201" s="158"/>
    </row>
    <row r="202" spans="1:16" ht="12.75">
      <c r="A202" s="158"/>
      <c r="B202" s="158"/>
      <c r="C202" s="158"/>
      <c r="D202" s="158"/>
      <c r="E202" s="158"/>
      <c r="F202" s="158"/>
      <c r="G202" s="158"/>
      <c r="H202" s="158"/>
      <c r="I202" s="158"/>
      <c r="J202" s="158"/>
      <c r="K202" s="158"/>
      <c r="L202" s="158"/>
      <c r="M202" s="158"/>
      <c r="N202" s="158"/>
      <c r="O202" s="158"/>
      <c r="P202" s="158"/>
    </row>
    <row r="203" spans="1:16" ht="12.75">
      <c r="A203" s="158"/>
      <c r="B203" s="158"/>
      <c r="C203" s="158"/>
      <c r="D203" s="158"/>
      <c r="E203" s="158"/>
      <c r="F203" s="158"/>
      <c r="G203" s="158"/>
      <c r="H203" s="158"/>
      <c r="I203" s="158"/>
      <c r="J203" s="158"/>
      <c r="K203" s="158"/>
      <c r="L203" s="158"/>
      <c r="M203" s="158"/>
      <c r="N203" s="158"/>
      <c r="O203" s="158"/>
      <c r="P203" s="158"/>
    </row>
    <row r="204" spans="1:16" ht="12.75">
      <c r="A204" s="158"/>
      <c r="B204" s="158"/>
      <c r="C204" s="158"/>
      <c r="D204" s="158"/>
      <c r="E204" s="158"/>
      <c r="F204" s="158"/>
      <c r="G204" s="158"/>
      <c r="H204" s="158"/>
      <c r="I204" s="158"/>
      <c r="J204" s="158"/>
      <c r="K204" s="158"/>
      <c r="L204" s="158"/>
      <c r="M204" s="158"/>
      <c r="N204" s="158"/>
      <c r="O204" s="158"/>
      <c r="P204" s="158"/>
    </row>
    <row r="205" spans="1:16" ht="12.75">
      <c r="A205" s="158"/>
      <c r="B205" s="158"/>
      <c r="C205" s="158"/>
      <c r="D205" s="158"/>
      <c r="E205" s="158"/>
      <c r="F205" s="158"/>
      <c r="G205" s="158"/>
      <c r="H205" s="158"/>
      <c r="I205" s="158"/>
      <c r="J205" s="158"/>
      <c r="K205" s="158"/>
      <c r="L205" s="158"/>
      <c r="M205" s="158"/>
      <c r="N205" s="158"/>
      <c r="O205" s="158"/>
      <c r="P205" s="158"/>
    </row>
    <row r="206" spans="1:16" ht="12.75">
      <c r="A206" s="158"/>
      <c r="B206" s="158"/>
      <c r="C206" s="158"/>
      <c r="D206" s="158"/>
      <c r="E206" s="158"/>
      <c r="F206" s="158"/>
      <c r="G206" s="158"/>
      <c r="H206" s="158"/>
      <c r="I206" s="158"/>
      <c r="J206" s="158"/>
      <c r="K206" s="158"/>
      <c r="L206" s="158"/>
      <c r="M206" s="158"/>
      <c r="N206" s="158"/>
      <c r="O206" s="158"/>
      <c r="P206" s="158"/>
    </row>
    <row r="207" spans="1:16" ht="12.75">
      <c r="A207" s="158"/>
      <c r="B207" s="158"/>
      <c r="C207" s="158"/>
      <c r="D207" s="158"/>
      <c r="E207" s="158"/>
      <c r="F207" s="158"/>
      <c r="G207" s="158"/>
      <c r="H207" s="158"/>
      <c r="I207" s="158"/>
      <c r="J207" s="158"/>
      <c r="K207" s="158"/>
      <c r="L207" s="158"/>
      <c r="M207" s="158"/>
      <c r="N207" s="158"/>
      <c r="O207" s="158"/>
      <c r="P207" s="158"/>
    </row>
    <row r="208" spans="1:6" ht="12.75">
      <c r="A208" s="158"/>
      <c r="B208" s="158"/>
      <c r="C208" s="158"/>
      <c r="D208" s="158"/>
      <c r="E208" s="158"/>
      <c r="F208" s="158"/>
    </row>
    <row r="209" spans="1:6" ht="12.75">
      <c r="A209" s="158"/>
      <c r="B209" s="158"/>
      <c r="C209" s="158"/>
      <c r="D209" s="158"/>
      <c r="E209" s="158"/>
      <c r="F209" s="158"/>
    </row>
    <row r="210" spans="1:6" ht="12.75">
      <c r="A210" s="158"/>
      <c r="B210" s="158"/>
      <c r="C210" s="158"/>
      <c r="D210" s="158"/>
      <c r="E210" s="158"/>
      <c r="F210" s="158"/>
    </row>
    <row r="211" spans="1:6" ht="12.75">
      <c r="A211" s="158"/>
      <c r="B211" s="158"/>
      <c r="C211" s="158"/>
      <c r="D211" s="158"/>
      <c r="E211" s="158"/>
      <c r="F211" s="158"/>
    </row>
    <row r="212" spans="1:6" ht="12.75">
      <c r="A212" s="158"/>
      <c r="B212" s="158"/>
      <c r="C212" s="158"/>
      <c r="D212" s="158"/>
      <c r="E212" s="158"/>
      <c r="F212" s="158"/>
    </row>
    <row r="213" spans="1:6" ht="12.75">
      <c r="A213" s="158"/>
      <c r="B213" s="158"/>
      <c r="C213" s="158"/>
      <c r="D213" s="158"/>
      <c r="E213" s="158"/>
      <c r="F213" s="158"/>
    </row>
    <row r="214" spans="1:6" ht="12.75">
      <c r="A214" s="158"/>
      <c r="B214" s="158"/>
      <c r="C214" s="158"/>
      <c r="D214" s="158"/>
      <c r="E214" s="158"/>
      <c r="F214" s="158"/>
    </row>
    <row r="215" spans="1:6" ht="12.75">
      <c r="A215" s="158"/>
      <c r="B215" s="158"/>
      <c r="C215" s="158"/>
      <c r="D215" s="158"/>
      <c r="E215" s="158"/>
      <c r="F215" s="158"/>
    </row>
    <row r="216" spans="1:6" ht="12.75">
      <c r="A216" s="158"/>
      <c r="B216" s="158"/>
      <c r="C216" s="158"/>
      <c r="D216" s="158"/>
      <c r="E216" s="158"/>
      <c r="F216" s="158"/>
    </row>
    <row r="217" spans="1:6" ht="12.75">
      <c r="A217" s="158"/>
      <c r="B217" s="158"/>
      <c r="C217" s="158"/>
      <c r="D217" s="158"/>
      <c r="E217" s="158"/>
      <c r="F217" s="158"/>
    </row>
    <row r="218" spans="1:6" ht="12.75">
      <c r="A218" s="158"/>
      <c r="B218" s="158"/>
      <c r="C218" s="158"/>
      <c r="D218" s="158"/>
      <c r="E218" s="158"/>
      <c r="F218" s="158"/>
    </row>
    <row r="219" spans="1:6" ht="12.75">
      <c r="A219" s="158"/>
      <c r="B219" s="158"/>
      <c r="C219" s="158"/>
      <c r="D219" s="158"/>
      <c r="E219" s="158"/>
      <c r="F219" s="158"/>
    </row>
    <row r="220" spans="1:6" ht="12.75">
      <c r="A220" s="158"/>
      <c r="B220" s="158"/>
      <c r="C220" s="158"/>
      <c r="D220" s="158"/>
      <c r="E220" s="158"/>
      <c r="F220" s="158"/>
    </row>
    <row r="221" spans="1:6" ht="12.75">
      <c r="A221" s="158"/>
      <c r="B221" s="158"/>
      <c r="C221" s="158"/>
      <c r="D221" s="158"/>
      <c r="E221" s="158"/>
      <c r="F221" s="158"/>
    </row>
    <row r="222" spans="1:6" ht="12.75">
      <c r="A222" s="158"/>
      <c r="B222" s="158"/>
      <c r="C222" s="158"/>
      <c r="D222" s="158"/>
      <c r="E222" s="158"/>
      <c r="F222" s="158"/>
    </row>
    <row r="223" spans="1:6" ht="12.75">
      <c r="A223" s="158"/>
      <c r="B223" s="158"/>
      <c r="C223" s="158"/>
      <c r="D223" s="158"/>
      <c r="E223" s="158"/>
      <c r="F223" s="158"/>
    </row>
    <row r="224" spans="1:6" ht="12.75">
      <c r="A224" s="158"/>
      <c r="B224" s="158"/>
      <c r="C224" s="158"/>
      <c r="D224" s="158"/>
      <c r="E224" s="158"/>
      <c r="F224" s="158"/>
    </row>
    <row r="225" spans="1:6" ht="12.75">
      <c r="A225" s="158"/>
      <c r="B225" s="158"/>
      <c r="C225" s="158"/>
      <c r="D225" s="158"/>
      <c r="E225" s="158"/>
      <c r="F225" s="158"/>
    </row>
    <row r="226" spans="1:6" ht="12.75">
      <c r="A226" s="158"/>
      <c r="B226" s="158"/>
      <c r="C226" s="158"/>
      <c r="D226" s="158"/>
      <c r="E226" s="158"/>
      <c r="F226" s="158"/>
    </row>
    <row r="227" spans="1:6" ht="12.75">
      <c r="A227" s="158"/>
      <c r="B227" s="158"/>
      <c r="C227" s="158"/>
      <c r="D227" s="158"/>
      <c r="E227" s="158"/>
      <c r="F227" s="158"/>
    </row>
    <row r="228" spans="1:6" ht="12.75">
      <c r="A228" s="158"/>
      <c r="B228" s="158"/>
      <c r="C228" s="158"/>
      <c r="D228" s="158"/>
      <c r="E228" s="158"/>
      <c r="F228" s="158"/>
    </row>
    <row r="229" spans="1:6" ht="12.75">
      <c r="A229" s="158"/>
      <c r="B229" s="158"/>
      <c r="C229" s="158"/>
      <c r="D229" s="158"/>
      <c r="E229" s="158"/>
      <c r="F229" s="158"/>
    </row>
    <row r="230" spans="1:6" ht="12.75">
      <c r="A230" s="158"/>
      <c r="B230" s="158"/>
      <c r="C230" s="158"/>
      <c r="D230" s="158"/>
      <c r="E230" s="158"/>
      <c r="F230" s="158"/>
    </row>
    <row r="231" spans="1:6" ht="12.75">
      <c r="A231" s="158"/>
      <c r="B231" s="158"/>
      <c r="C231" s="158"/>
      <c r="D231" s="158"/>
      <c r="E231" s="158"/>
      <c r="F231" s="158"/>
    </row>
  </sheetData>
  <sheetProtection password="C9CB" sheet="1" objects="1" scenarios="1"/>
  <mergeCells count="4">
    <mergeCell ref="C2:E2"/>
    <mergeCell ref="C1:E1"/>
    <mergeCell ref="C3:E3"/>
    <mergeCell ref="C4:E4"/>
  </mergeCells>
  <printOptions/>
  <pageMargins left="0.75" right="0.25" top="0.5" bottom="0.5" header="0.25" footer="0.5"/>
  <pageSetup horizontalDpi="600" verticalDpi="600" orientation="portrait" r:id="rId1"/>
  <headerFooter alignWithMargins="0">
    <oddHeader>&amp;CNon Residential Non Facility based Service - 15 Minutes</oddHeader>
    <oddFooter>&amp;R03/09/2006</oddFooter>
  </headerFooter>
</worksheet>
</file>

<file path=xl/worksheets/sheet4.xml><?xml version="1.0" encoding="utf-8"?>
<worksheet xmlns="http://schemas.openxmlformats.org/spreadsheetml/2006/main" xmlns:r="http://schemas.openxmlformats.org/officeDocument/2006/relationships">
  <dimension ref="A1:AM639"/>
  <sheetViews>
    <sheetView workbookViewId="0" topLeftCell="A1">
      <selection activeCell="D13" sqref="D13"/>
    </sheetView>
  </sheetViews>
  <sheetFormatPr defaultColWidth="9.140625" defaultRowHeight="12.75"/>
  <cols>
    <col min="1" max="1" width="50.7109375" style="0" bestFit="1" customWidth="1"/>
    <col min="2" max="2" width="12.140625" style="0" customWidth="1"/>
    <col min="3" max="3" width="11.421875" style="0" customWidth="1"/>
    <col min="4" max="4" width="18.00390625" style="0" customWidth="1"/>
  </cols>
  <sheetData>
    <row r="1" spans="1:39" ht="12.75">
      <c r="A1" s="33" t="s">
        <v>400</v>
      </c>
      <c r="B1" s="50"/>
      <c r="C1" s="200">
        <f>+SUMMARY!B4</f>
        <v>0</v>
      </c>
      <c r="D1" s="200"/>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2.75">
      <c r="A2" s="29"/>
      <c r="B2" s="33"/>
      <c r="C2" s="200">
        <f>+SUMMARY!B5</f>
        <v>0</v>
      </c>
      <c r="D2" s="200"/>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39" ht="12.75">
      <c r="A3" s="29"/>
      <c r="B3" s="29"/>
      <c r="C3" s="200">
        <f>+SUMMARY!B6</f>
        <v>0</v>
      </c>
      <c r="D3" s="200"/>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row>
    <row r="4" spans="1:39" ht="12.75">
      <c r="A4" s="29" t="s">
        <v>452</v>
      </c>
      <c r="B4" s="29"/>
      <c r="C4" s="200">
        <f>+SUMMARY!H3</f>
        <v>0</v>
      </c>
      <c r="D4" s="200"/>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row>
    <row r="5" spans="1:39" ht="12.75">
      <c r="A5" s="109"/>
      <c r="B5" s="109"/>
      <c r="C5" s="109"/>
      <c r="D5" s="29"/>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row>
    <row r="6" spans="1:39" ht="12.75">
      <c r="A6" s="110" t="s">
        <v>415</v>
      </c>
      <c r="B6" s="110"/>
      <c r="C6" s="110"/>
      <c r="D6" s="50" t="s">
        <v>370</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row>
    <row r="7" spans="1:39" ht="12.75">
      <c r="A7" s="111" t="s">
        <v>458</v>
      </c>
      <c r="B7" s="112"/>
      <c r="C7" s="112"/>
      <c r="D7" s="129">
        <v>0</v>
      </c>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row>
    <row r="8" spans="1:39" ht="12.75">
      <c r="A8" s="111"/>
      <c r="B8" s="112"/>
      <c r="C8" s="112"/>
      <c r="D8" s="113"/>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row>
    <row r="9" spans="1:39" ht="12.75">
      <c r="A9" s="111" t="s">
        <v>457</v>
      </c>
      <c r="B9" s="112"/>
      <c r="C9" s="112"/>
      <c r="D9" s="129">
        <v>0</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row>
    <row r="10" spans="1:39" ht="12.75">
      <c r="A10" s="95"/>
      <c r="B10" s="114"/>
      <c r="C10" s="114"/>
      <c r="D10" s="113"/>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39" ht="12.75">
      <c r="A11" s="111" t="s">
        <v>442</v>
      </c>
      <c r="B11" s="112"/>
      <c r="C11" s="112"/>
      <c r="D11" s="129">
        <v>0</v>
      </c>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39" ht="12.75">
      <c r="A12" s="115"/>
      <c r="B12" s="116"/>
      <c r="C12" s="116"/>
      <c r="D12" s="113"/>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row>
    <row r="13" spans="1:39" ht="12.75">
      <c r="A13" s="95" t="s">
        <v>459</v>
      </c>
      <c r="B13" s="114"/>
      <c r="C13" s="114"/>
      <c r="D13" s="129">
        <v>0</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row>
    <row r="14" spans="1:39" ht="12.75">
      <c r="A14" s="117"/>
      <c r="B14" s="116"/>
      <c r="C14" s="116"/>
      <c r="D14" s="113"/>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39" ht="12.75">
      <c r="A15" s="111" t="s">
        <v>460</v>
      </c>
      <c r="B15" s="112"/>
      <c r="C15" s="112"/>
      <c r="D15" s="129">
        <v>0</v>
      </c>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row>
    <row r="16" spans="1:39" ht="12.75">
      <c r="A16" s="115"/>
      <c r="B16" s="116"/>
      <c r="C16" s="116"/>
      <c r="D16" s="113"/>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1:39" ht="12.75">
      <c r="A17" s="130"/>
      <c r="B17" s="112"/>
      <c r="C17" s="112"/>
      <c r="D17" s="129">
        <v>0</v>
      </c>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1:39" ht="12.75">
      <c r="A18" s="111"/>
      <c r="B18" s="112"/>
      <c r="C18" s="112"/>
      <c r="D18" s="113"/>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row>
    <row r="19" spans="1:39" ht="12.75">
      <c r="A19" s="130"/>
      <c r="B19" s="112"/>
      <c r="C19" s="112"/>
      <c r="D19" s="129">
        <v>0</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1:39" ht="12.75">
      <c r="A20" s="111"/>
      <c r="B20" s="112"/>
      <c r="C20" s="112"/>
      <c r="D20" s="113"/>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row>
    <row r="21" spans="1:39" ht="12.75">
      <c r="A21" s="144" t="s">
        <v>539</v>
      </c>
      <c r="B21" s="118"/>
      <c r="C21" s="118"/>
      <c r="D21" s="119">
        <f>SUM(D7:D20)</f>
        <v>0</v>
      </c>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1:39" ht="12.75">
      <c r="A22" s="70"/>
      <c r="B22" s="70"/>
      <c r="C22" s="70"/>
      <c r="D22" s="121"/>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row>
    <row r="23" spans="1:39" ht="12.75">
      <c r="A23" s="33" t="s">
        <v>455</v>
      </c>
      <c r="B23" s="33"/>
      <c r="C23" s="33"/>
      <c r="D23" s="122"/>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row>
    <row r="24" spans="1:39" ht="12.75">
      <c r="A24" s="109"/>
      <c r="B24" s="109"/>
      <c r="C24" s="109"/>
      <c r="D24" s="123"/>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1:39" ht="12.75">
      <c r="A25" s="110" t="s">
        <v>415</v>
      </c>
      <c r="B25" s="110"/>
      <c r="C25" s="110"/>
      <c r="D25" s="123"/>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row>
    <row r="26" spans="1:39" ht="12.75">
      <c r="A26" s="124" t="s">
        <v>441</v>
      </c>
      <c r="B26" s="125"/>
      <c r="C26" s="125"/>
      <c r="D26" s="88">
        <v>0</v>
      </c>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row>
    <row r="27" spans="1:39" ht="12.75">
      <c r="A27" s="111"/>
      <c r="B27" s="112"/>
      <c r="C27" s="112"/>
      <c r="D27" s="126"/>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row>
    <row r="28" spans="1:39" ht="12.75">
      <c r="A28" s="111" t="s">
        <v>392</v>
      </c>
      <c r="B28" s="112"/>
      <c r="C28" s="112"/>
      <c r="D28" s="88">
        <v>0</v>
      </c>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row>
    <row r="29" spans="1:39" ht="12.75">
      <c r="A29" s="111"/>
      <c r="B29" s="112"/>
      <c r="C29" s="112"/>
      <c r="D29" s="126"/>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row>
    <row r="30" spans="1:39" ht="12.75">
      <c r="A30" s="111" t="s">
        <v>445</v>
      </c>
      <c r="B30" s="112"/>
      <c r="C30" s="112"/>
      <c r="D30" s="88">
        <v>0</v>
      </c>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row>
    <row r="31" spans="1:39" ht="12.75">
      <c r="A31" s="111" t="s">
        <v>446</v>
      </c>
      <c r="B31" s="112"/>
      <c r="C31" s="112"/>
      <c r="D31" s="88">
        <v>0</v>
      </c>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row>
    <row r="32" spans="1:39" ht="12.75">
      <c r="A32" s="111"/>
      <c r="B32" s="112"/>
      <c r="C32" s="112"/>
      <c r="D32" s="126"/>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row>
    <row r="33" spans="1:39" ht="12.75">
      <c r="A33" s="111" t="s">
        <v>443</v>
      </c>
      <c r="B33" s="112"/>
      <c r="C33" s="112"/>
      <c r="D33" s="88">
        <v>0</v>
      </c>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row>
    <row r="34" spans="1:39" ht="12.75">
      <c r="A34" s="111" t="s">
        <v>444</v>
      </c>
      <c r="B34" s="112"/>
      <c r="C34" s="112"/>
      <c r="D34" s="88">
        <v>0</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row>
    <row r="35" spans="1:39" ht="12.75">
      <c r="A35" s="111" t="s">
        <v>415</v>
      </c>
      <c r="B35" s="112"/>
      <c r="C35" s="112"/>
      <c r="D35" s="126"/>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row>
    <row r="36" spans="1:39" ht="12.75">
      <c r="A36" s="111" t="s">
        <v>453</v>
      </c>
      <c r="B36" s="112"/>
      <c r="C36" s="112"/>
      <c r="D36" s="88">
        <v>0</v>
      </c>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ht="12.75">
      <c r="A37" s="111"/>
      <c r="B37" s="112"/>
      <c r="C37" s="112"/>
      <c r="D37" s="126"/>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row>
    <row r="38" spans="1:39" ht="12.75">
      <c r="A38" s="111" t="s">
        <v>454</v>
      </c>
      <c r="B38" s="112"/>
      <c r="C38" s="112"/>
      <c r="D38" s="88">
        <v>0</v>
      </c>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row>
    <row r="39" spans="1:39" ht="12.75">
      <c r="A39" s="111"/>
      <c r="B39" s="112"/>
      <c r="C39" s="112"/>
      <c r="D39" s="126"/>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row>
    <row r="40" spans="1:39" ht="12.75">
      <c r="A40" s="111" t="s">
        <v>456</v>
      </c>
      <c r="B40" s="112"/>
      <c r="C40" s="112"/>
      <c r="D40" s="88">
        <v>0</v>
      </c>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row>
    <row r="41" spans="1:39" ht="12.75">
      <c r="A41" s="111"/>
      <c r="B41" s="112"/>
      <c r="C41" s="112"/>
      <c r="D41" s="126"/>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row>
    <row r="42" spans="1:39" ht="12.75">
      <c r="A42" s="145" t="s">
        <v>540</v>
      </c>
      <c r="B42" s="57"/>
      <c r="C42" s="57"/>
      <c r="D42" s="119">
        <f>SUM(D26:D41)</f>
        <v>0</v>
      </c>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row>
    <row r="43" spans="1:39" ht="12.75">
      <c r="A43" s="145"/>
      <c r="B43" s="57"/>
      <c r="C43" s="57"/>
      <c r="D43" s="146"/>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row>
    <row r="44" spans="1:39" ht="12.75">
      <c r="A44" s="127"/>
      <c r="B44" s="127"/>
      <c r="C44" s="127"/>
      <c r="D44" s="12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row>
    <row r="45" spans="1:39" ht="12.75">
      <c r="A45" s="106" t="s">
        <v>480</v>
      </c>
      <c r="B45" s="106"/>
      <c r="C45" s="106"/>
      <c r="D45" s="119">
        <f>+D21+D42</f>
        <v>0</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row>
    <row r="46" spans="1:39" ht="12.75">
      <c r="A46" s="70"/>
      <c r="B46" s="70"/>
      <c r="C46" s="70"/>
      <c r="D46" s="121"/>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row>
    <row r="47" spans="1:39" ht="12.75">
      <c r="A47" s="158"/>
      <c r="B47" s="158"/>
      <c r="C47" s="158"/>
      <c r="D47" s="170"/>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row>
    <row r="48" spans="1:39" ht="12.75">
      <c r="A48" s="158"/>
      <c r="B48" s="158"/>
      <c r="C48" s="158"/>
      <c r="D48" s="170"/>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row>
    <row r="49" spans="1:39" ht="12.75">
      <c r="A49" s="158"/>
      <c r="B49" s="158"/>
      <c r="C49" s="158"/>
      <c r="D49" s="170"/>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39" ht="12.75">
      <c r="A50" s="158"/>
      <c r="B50" s="158"/>
      <c r="C50" s="158"/>
      <c r="D50" s="170"/>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row>
    <row r="51" spans="1:39" ht="12.75">
      <c r="A51" s="158"/>
      <c r="B51" s="158"/>
      <c r="C51" s="158"/>
      <c r="D51" s="170"/>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row>
    <row r="52" spans="1:39" ht="12.75">
      <c r="A52" s="158"/>
      <c r="B52" s="158"/>
      <c r="C52" s="158"/>
      <c r="D52" s="170"/>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row>
    <row r="53" spans="1:39" ht="12.75">
      <c r="A53" s="158"/>
      <c r="B53" s="158"/>
      <c r="C53" s="158"/>
      <c r="D53" s="170"/>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row>
    <row r="54" spans="1:39" ht="12.75">
      <c r="A54" s="158"/>
      <c r="B54" s="158"/>
      <c r="C54" s="158"/>
      <c r="D54" s="170"/>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row>
    <row r="55" spans="1:39" ht="12.75">
      <c r="A55" s="158"/>
      <c r="B55" s="158"/>
      <c r="C55" s="158"/>
      <c r="D55" s="170"/>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row>
    <row r="56" spans="1:39" ht="12.75">
      <c r="A56" s="158"/>
      <c r="B56" s="158"/>
      <c r="C56" s="158"/>
      <c r="D56" s="170"/>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row>
    <row r="57" spans="1:39" ht="12.75">
      <c r="A57" s="158"/>
      <c r="B57" s="158"/>
      <c r="C57" s="158"/>
      <c r="D57" s="170"/>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row>
    <row r="58" spans="1:39" ht="12.75">
      <c r="A58" s="158"/>
      <c r="B58" s="158"/>
      <c r="C58" s="158"/>
      <c r="D58" s="170"/>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row>
    <row r="59" spans="1:39" ht="12.75">
      <c r="A59" s="158"/>
      <c r="B59" s="158"/>
      <c r="C59" s="158"/>
      <c r="D59" s="170"/>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row>
    <row r="60" spans="1:39" ht="12.75">
      <c r="A60" s="158"/>
      <c r="B60" s="158"/>
      <c r="C60" s="158"/>
      <c r="D60" s="170"/>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row>
    <row r="61" spans="1:39" ht="12.75">
      <c r="A61" s="158"/>
      <c r="B61" s="158"/>
      <c r="C61" s="158"/>
      <c r="D61" s="170"/>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row>
    <row r="62" spans="1:39" ht="12.75">
      <c r="A62" s="158"/>
      <c r="B62" s="158"/>
      <c r="C62" s="158"/>
      <c r="D62" s="170"/>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row>
    <row r="63" spans="1:39" ht="12.75">
      <c r="A63" s="158"/>
      <c r="B63" s="158"/>
      <c r="C63" s="158"/>
      <c r="D63" s="170"/>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row>
    <row r="64" spans="1:39" ht="12.75">
      <c r="A64" s="158"/>
      <c r="B64" s="158"/>
      <c r="C64" s="158"/>
      <c r="D64" s="170"/>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row>
    <row r="65" spans="1:39" ht="12.75">
      <c r="A65" s="158"/>
      <c r="B65" s="158"/>
      <c r="C65" s="158"/>
      <c r="D65" s="170"/>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row>
    <row r="66" spans="1:39" ht="12.75">
      <c r="A66" s="158"/>
      <c r="B66" s="158"/>
      <c r="C66" s="158"/>
      <c r="D66" s="170"/>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row>
    <row r="67" spans="1:5" ht="12.75">
      <c r="A67" s="158"/>
      <c r="B67" s="158"/>
      <c r="C67" s="158"/>
      <c r="D67" s="170"/>
      <c r="E67" s="158"/>
    </row>
    <row r="68" spans="1:5" ht="12.75">
      <c r="A68" s="158"/>
      <c r="B68" s="158"/>
      <c r="C68" s="158"/>
      <c r="D68" s="170"/>
      <c r="E68" s="158"/>
    </row>
    <row r="69" spans="1:5" ht="12.75">
      <c r="A69" s="158"/>
      <c r="B69" s="158"/>
      <c r="C69" s="158"/>
      <c r="D69" s="170"/>
      <c r="E69" s="158"/>
    </row>
    <row r="70" spans="1:5" ht="12.75">
      <c r="A70" s="158"/>
      <c r="B70" s="158"/>
      <c r="C70" s="158"/>
      <c r="D70" s="170"/>
      <c r="E70" s="158"/>
    </row>
    <row r="71" spans="1:5" ht="12.75">
      <c r="A71" s="158"/>
      <c r="B71" s="158"/>
      <c r="C71" s="158"/>
      <c r="D71" s="170"/>
      <c r="E71" s="158"/>
    </row>
    <row r="72" spans="1:5" ht="12.75">
      <c r="A72" s="158"/>
      <c r="B72" s="158"/>
      <c r="C72" s="158"/>
      <c r="D72" s="170"/>
      <c r="E72" s="158"/>
    </row>
    <row r="73" spans="1:5" ht="12.75">
      <c r="A73" s="158"/>
      <c r="B73" s="158"/>
      <c r="C73" s="158"/>
      <c r="D73" s="170"/>
      <c r="E73" s="158"/>
    </row>
    <row r="74" spans="1:5" ht="12.75">
      <c r="A74" s="158"/>
      <c r="B74" s="158"/>
      <c r="C74" s="158"/>
      <c r="D74" s="170"/>
      <c r="E74" s="158"/>
    </row>
    <row r="75" spans="1:5" ht="12.75">
      <c r="A75" s="158"/>
      <c r="B75" s="158"/>
      <c r="C75" s="158"/>
      <c r="D75" s="170"/>
      <c r="E75" s="158"/>
    </row>
    <row r="76" spans="1:5" ht="12.75">
      <c r="A76" s="158"/>
      <c r="B76" s="158"/>
      <c r="C76" s="158"/>
      <c r="D76" s="170"/>
      <c r="E76" s="158"/>
    </row>
    <row r="77" spans="1:5" ht="12.75">
      <c r="A77" s="158"/>
      <c r="B77" s="158"/>
      <c r="C77" s="158"/>
      <c r="D77" s="170"/>
      <c r="E77" s="158"/>
    </row>
    <row r="78" spans="1:5" ht="12.75">
      <c r="A78" s="158"/>
      <c r="B78" s="158"/>
      <c r="C78" s="158"/>
      <c r="D78" s="170"/>
      <c r="E78" s="158"/>
    </row>
    <row r="79" spans="1:5" ht="12.75">
      <c r="A79" s="158"/>
      <c r="B79" s="158"/>
      <c r="C79" s="158"/>
      <c r="D79" s="170"/>
      <c r="E79" s="158"/>
    </row>
    <row r="80" spans="1:5" ht="12.75">
      <c r="A80" s="158"/>
      <c r="B80" s="158"/>
      <c r="C80" s="158"/>
      <c r="D80" s="170"/>
      <c r="E80" s="158"/>
    </row>
    <row r="81" spans="1:5" ht="12.75">
      <c r="A81" s="158"/>
      <c r="B81" s="158"/>
      <c r="C81" s="158"/>
      <c r="D81" s="170"/>
      <c r="E81" s="158"/>
    </row>
    <row r="82" spans="1:5" ht="12.75">
      <c r="A82" s="158"/>
      <c r="B82" s="158"/>
      <c r="C82" s="158"/>
      <c r="D82" s="170"/>
      <c r="E82" s="158"/>
    </row>
    <row r="83" spans="1:5" ht="12.75">
      <c r="A83" s="158"/>
      <c r="B83" s="158"/>
      <c r="C83" s="158"/>
      <c r="D83" s="170"/>
      <c r="E83" s="158"/>
    </row>
    <row r="84" spans="1:5" ht="12.75">
      <c r="A84" s="158"/>
      <c r="B84" s="158"/>
      <c r="C84" s="158"/>
      <c r="D84" s="170"/>
      <c r="E84" s="158"/>
    </row>
    <row r="85" spans="1:5" ht="12.75">
      <c r="A85" s="158"/>
      <c r="B85" s="158"/>
      <c r="C85" s="158"/>
      <c r="D85" s="170"/>
      <c r="E85" s="158"/>
    </row>
    <row r="86" spans="1:5" ht="12.75">
      <c r="A86" s="158"/>
      <c r="B86" s="158"/>
      <c r="C86" s="158"/>
      <c r="D86" s="170"/>
      <c r="E86" s="158"/>
    </row>
    <row r="87" spans="1:5" ht="12.75">
      <c r="A87" s="158"/>
      <c r="B87" s="158"/>
      <c r="C87" s="158"/>
      <c r="D87" s="170"/>
      <c r="E87" s="158"/>
    </row>
    <row r="88" spans="1:5" ht="12.75">
      <c r="A88" s="158"/>
      <c r="B88" s="158"/>
      <c r="C88" s="158"/>
      <c r="D88" s="170"/>
      <c r="E88" s="158"/>
    </row>
    <row r="89" spans="1:5" ht="12.75">
      <c r="A89" s="158"/>
      <c r="B89" s="158"/>
      <c r="C89" s="158"/>
      <c r="D89" s="170"/>
      <c r="E89" s="158"/>
    </row>
    <row r="90" spans="1:5" ht="12.75">
      <c r="A90" s="158"/>
      <c r="B90" s="158"/>
      <c r="C90" s="158"/>
      <c r="D90" s="170"/>
      <c r="E90" s="158"/>
    </row>
    <row r="91" spans="1:5" ht="12.75">
      <c r="A91" s="158"/>
      <c r="B91" s="158"/>
      <c r="C91" s="158"/>
      <c r="D91" s="170"/>
      <c r="E91" s="158"/>
    </row>
    <row r="92" spans="1:5" ht="12.75">
      <c r="A92" s="158"/>
      <c r="B92" s="158"/>
      <c r="C92" s="158"/>
      <c r="D92" s="170"/>
      <c r="E92" s="158"/>
    </row>
    <row r="93" spans="1:5" ht="12.75">
      <c r="A93" s="158"/>
      <c r="B93" s="158"/>
      <c r="C93" s="158"/>
      <c r="D93" s="170"/>
      <c r="E93" s="158"/>
    </row>
    <row r="94" spans="1:5" ht="12.75">
      <c r="A94" s="158"/>
      <c r="B94" s="158"/>
      <c r="C94" s="158"/>
      <c r="D94" s="170"/>
      <c r="E94" s="158"/>
    </row>
    <row r="95" spans="1:5" ht="12.75">
      <c r="A95" s="158"/>
      <c r="B95" s="158"/>
      <c r="C95" s="158"/>
      <c r="D95" s="170"/>
      <c r="E95" s="158"/>
    </row>
    <row r="96" spans="1:5" ht="12.75">
      <c r="A96" s="158"/>
      <c r="B96" s="158"/>
      <c r="C96" s="158"/>
      <c r="D96" s="170"/>
      <c r="E96" s="158"/>
    </row>
    <row r="97" spans="1:5" ht="12.75">
      <c r="A97" s="158"/>
      <c r="B97" s="158"/>
      <c r="C97" s="158"/>
      <c r="D97" s="170"/>
      <c r="E97" s="158"/>
    </row>
    <row r="98" spans="1:5" ht="12.75">
      <c r="A98" s="158"/>
      <c r="B98" s="158"/>
      <c r="C98" s="158"/>
      <c r="D98" s="170"/>
      <c r="E98" s="158"/>
    </row>
    <row r="99" spans="1:5" ht="12.75">
      <c r="A99" s="158"/>
      <c r="B99" s="158"/>
      <c r="C99" s="158"/>
      <c r="D99" s="170"/>
      <c r="E99" s="158"/>
    </row>
    <row r="100" spans="1:5" ht="12.75">
      <c r="A100" s="158"/>
      <c r="B100" s="158"/>
      <c r="C100" s="158"/>
      <c r="D100" s="170"/>
      <c r="E100" s="158"/>
    </row>
    <row r="101" spans="1:5" ht="12.75">
      <c r="A101" s="158"/>
      <c r="B101" s="158"/>
      <c r="C101" s="158"/>
      <c r="D101" s="170"/>
      <c r="E101" s="158"/>
    </row>
    <row r="102" spans="1:5" ht="12.75">
      <c r="A102" s="158"/>
      <c r="B102" s="158"/>
      <c r="C102" s="158"/>
      <c r="D102" s="170"/>
      <c r="E102" s="158"/>
    </row>
    <row r="103" spans="1:5" ht="12.75">
      <c r="A103" s="158"/>
      <c r="B103" s="158"/>
      <c r="C103" s="158"/>
      <c r="D103" s="170"/>
      <c r="E103" s="158"/>
    </row>
    <row r="104" spans="1:5" ht="12.75">
      <c r="A104" s="158"/>
      <c r="B104" s="158"/>
      <c r="C104" s="158"/>
      <c r="D104" s="170"/>
      <c r="E104" s="158"/>
    </row>
    <row r="105" spans="1:5" ht="12.75">
      <c r="A105" s="158"/>
      <c r="B105" s="158"/>
      <c r="C105" s="158"/>
      <c r="D105" s="170"/>
      <c r="E105" s="158"/>
    </row>
    <row r="106" spans="1:5" ht="12.75">
      <c r="A106" s="158"/>
      <c r="B106" s="158"/>
      <c r="C106" s="158"/>
      <c r="D106" s="170"/>
      <c r="E106" s="158"/>
    </row>
    <row r="107" spans="1:5" ht="12.75">
      <c r="A107" s="158"/>
      <c r="B107" s="158"/>
      <c r="C107" s="158"/>
      <c r="D107" s="170"/>
      <c r="E107" s="158"/>
    </row>
    <row r="108" spans="1:5" ht="12.75">
      <c r="A108" s="158"/>
      <c r="B108" s="158"/>
      <c r="C108" s="158"/>
      <c r="D108" s="170"/>
      <c r="E108" s="158"/>
    </row>
    <row r="109" spans="1:5" ht="12.75">
      <c r="A109" s="158"/>
      <c r="B109" s="158"/>
      <c r="C109" s="158"/>
      <c r="D109" s="170"/>
      <c r="E109" s="158"/>
    </row>
    <row r="110" spans="1:5" ht="12.75">
      <c r="A110" s="158"/>
      <c r="B110" s="158"/>
      <c r="C110" s="158"/>
      <c r="D110" s="170"/>
      <c r="E110" s="158"/>
    </row>
    <row r="111" spans="1:5" ht="12.75">
      <c r="A111" s="158"/>
      <c r="B111" s="158"/>
      <c r="C111" s="158"/>
      <c r="D111" s="170"/>
      <c r="E111" s="158"/>
    </row>
    <row r="112" spans="1:5" ht="12.75">
      <c r="A112" s="158"/>
      <c r="B112" s="158"/>
      <c r="C112" s="158"/>
      <c r="D112" s="170"/>
      <c r="E112" s="158"/>
    </row>
    <row r="113" spans="1:5" ht="12.75">
      <c r="A113" s="158"/>
      <c r="B113" s="158"/>
      <c r="C113" s="158"/>
      <c r="D113" s="170"/>
      <c r="E113" s="158"/>
    </row>
    <row r="114" spans="1:5" ht="12.75">
      <c r="A114" s="158"/>
      <c r="B114" s="158"/>
      <c r="C114" s="158"/>
      <c r="D114" s="170"/>
      <c r="E114" s="158"/>
    </row>
    <row r="115" spans="1:5" ht="12.75">
      <c r="A115" s="158"/>
      <c r="B115" s="158"/>
      <c r="C115" s="158"/>
      <c r="D115" s="170"/>
      <c r="E115" s="158"/>
    </row>
    <row r="116" spans="1:5" ht="12.75">
      <c r="A116" s="158"/>
      <c r="B116" s="158"/>
      <c r="C116" s="158"/>
      <c r="D116" s="170"/>
      <c r="E116" s="158"/>
    </row>
    <row r="117" spans="1:5" ht="12.75">
      <c r="A117" s="158"/>
      <c r="B117" s="158"/>
      <c r="C117" s="158"/>
      <c r="D117" s="170"/>
      <c r="E117" s="158"/>
    </row>
    <row r="118" spans="1:5" ht="12.75">
      <c r="A118" s="158"/>
      <c r="B118" s="158"/>
      <c r="C118" s="158"/>
      <c r="D118" s="170"/>
      <c r="E118" s="158"/>
    </row>
    <row r="119" spans="1:5" ht="12.75">
      <c r="A119" s="158"/>
      <c r="B119" s="158"/>
      <c r="C119" s="158"/>
      <c r="D119" s="170"/>
      <c r="E119" s="158"/>
    </row>
    <row r="120" spans="1:5" ht="12.75">
      <c r="A120" s="158"/>
      <c r="B120" s="158"/>
      <c r="C120" s="158"/>
      <c r="D120" s="170"/>
      <c r="E120" s="158"/>
    </row>
    <row r="121" spans="1:5" ht="12.75">
      <c r="A121" s="158"/>
      <c r="B121" s="158"/>
      <c r="C121" s="158"/>
      <c r="D121" s="170"/>
      <c r="E121" s="158"/>
    </row>
    <row r="122" spans="1:5" ht="12.75">
      <c r="A122" s="158"/>
      <c r="B122" s="158"/>
      <c r="C122" s="158"/>
      <c r="D122" s="170"/>
      <c r="E122" s="158"/>
    </row>
    <row r="123" spans="1:5" ht="12.75">
      <c r="A123" s="158"/>
      <c r="B123" s="158"/>
      <c r="C123" s="158"/>
      <c r="D123" s="170"/>
      <c r="E123" s="158"/>
    </row>
    <row r="124" spans="1:5" ht="12.75">
      <c r="A124" s="158"/>
      <c r="B124" s="158"/>
      <c r="C124" s="158"/>
      <c r="D124" s="170"/>
      <c r="E124" s="158"/>
    </row>
    <row r="125" spans="1:5" ht="12.75">
      <c r="A125" s="158"/>
      <c r="B125" s="158"/>
      <c r="C125" s="158"/>
      <c r="D125" s="170"/>
      <c r="E125" s="158"/>
    </row>
    <row r="126" spans="1:5" ht="12.75">
      <c r="A126" s="158"/>
      <c r="B126" s="158"/>
      <c r="C126" s="158"/>
      <c r="D126" s="170"/>
      <c r="E126" s="158"/>
    </row>
    <row r="127" spans="1:5" ht="12.75">
      <c r="A127" s="158"/>
      <c r="B127" s="158"/>
      <c r="C127" s="158"/>
      <c r="D127" s="170"/>
      <c r="E127" s="158"/>
    </row>
    <row r="128" spans="1:5" ht="12.75">
      <c r="A128" s="158"/>
      <c r="B128" s="158"/>
      <c r="C128" s="158"/>
      <c r="D128" s="170"/>
      <c r="E128" s="158"/>
    </row>
    <row r="129" spans="1:5" ht="12.75">
      <c r="A129" s="158"/>
      <c r="B129" s="158"/>
      <c r="C129" s="158"/>
      <c r="D129" s="170"/>
      <c r="E129" s="158"/>
    </row>
    <row r="130" spans="1:5" ht="12.75">
      <c r="A130" s="158"/>
      <c r="B130" s="158"/>
      <c r="C130" s="158"/>
      <c r="D130" s="170"/>
      <c r="E130" s="158"/>
    </row>
    <row r="131" spans="1:5" ht="12.75">
      <c r="A131" s="158"/>
      <c r="B131" s="158"/>
      <c r="C131" s="158"/>
      <c r="D131" s="170"/>
      <c r="E131" s="158"/>
    </row>
    <row r="132" spans="1:5" ht="12.75">
      <c r="A132" s="158"/>
      <c r="B132" s="158"/>
      <c r="C132" s="158"/>
      <c r="D132" s="170"/>
      <c r="E132" s="158"/>
    </row>
    <row r="133" spans="1:5" ht="12.75">
      <c r="A133" s="158"/>
      <c r="B133" s="158"/>
      <c r="C133" s="158"/>
      <c r="D133" s="170"/>
      <c r="E133" s="158"/>
    </row>
    <row r="134" spans="1:5" ht="12.75">
      <c r="A134" s="158"/>
      <c r="B134" s="158"/>
      <c r="C134" s="158"/>
      <c r="D134" s="170"/>
      <c r="E134" s="158"/>
    </row>
    <row r="135" spans="1:5" ht="12.75">
      <c r="A135" s="158"/>
      <c r="B135" s="158"/>
      <c r="C135" s="158"/>
      <c r="D135" s="170"/>
      <c r="E135" s="158"/>
    </row>
    <row r="136" spans="1:5" ht="12.75">
      <c r="A136" s="158"/>
      <c r="B136" s="158"/>
      <c r="C136" s="158"/>
      <c r="D136" s="170"/>
      <c r="E136" s="158"/>
    </row>
    <row r="137" spans="1:5" ht="12.75">
      <c r="A137" s="158"/>
      <c r="B137" s="158"/>
      <c r="C137" s="158"/>
      <c r="D137" s="170"/>
      <c r="E137" s="158"/>
    </row>
    <row r="138" spans="1:5" ht="12.75">
      <c r="A138" s="158"/>
      <c r="B138" s="158"/>
      <c r="C138" s="158"/>
      <c r="D138" s="170"/>
      <c r="E138" s="158"/>
    </row>
    <row r="139" spans="1:5" ht="12.75">
      <c r="A139" s="158"/>
      <c r="B139" s="158"/>
      <c r="C139" s="158"/>
      <c r="D139" s="170"/>
      <c r="E139" s="158"/>
    </row>
    <row r="140" spans="1:5" ht="12.75">
      <c r="A140" s="158"/>
      <c r="B140" s="158"/>
      <c r="C140" s="158"/>
      <c r="D140" s="170"/>
      <c r="E140" s="158"/>
    </row>
    <row r="141" spans="1:5" ht="12.75">
      <c r="A141" s="158"/>
      <c r="B141" s="158"/>
      <c r="C141" s="158"/>
      <c r="D141" s="170"/>
      <c r="E141" s="158"/>
    </row>
    <row r="142" spans="1:5" ht="12.75">
      <c r="A142" s="158"/>
      <c r="B142" s="158"/>
      <c r="C142" s="158"/>
      <c r="D142" s="170"/>
      <c r="E142" s="158"/>
    </row>
    <row r="143" spans="1:5" ht="12.75">
      <c r="A143" s="158"/>
      <c r="B143" s="158"/>
      <c r="C143" s="158"/>
      <c r="D143" s="170"/>
      <c r="E143" s="158"/>
    </row>
    <row r="144" spans="1:5" ht="12.75">
      <c r="A144" s="158"/>
      <c r="B144" s="158"/>
      <c r="C144" s="158"/>
      <c r="D144" s="170"/>
      <c r="E144" s="158"/>
    </row>
    <row r="145" spans="1:5" ht="12.75">
      <c r="A145" s="158"/>
      <c r="B145" s="158"/>
      <c r="C145" s="158"/>
      <c r="D145" s="170"/>
      <c r="E145" s="158"/>
    </row>
    <row r="146" spans="1:5" ht="12.75">
      <c r="A146" s="158"/>
      <c r="B146" s="158"/>
      <c r="C146" s="158"/>
      <c r="D146" s="170"/>
      <c r="E146" s="158"/>
    </row>
    <row r="147" spans="1:5" ht="12.75">
      <c r="A147" s="158"/>
      <c r="B147" s="158"/>
      <c r="C147" s="158"/>
      <c r="D147" s="170"/>
      <c r="E147" s="158"/>
    </row>
    <row r="148" spans="1:5" ht="12.75">
      <c r="A148" s="158"/>
      <c r="B148" s="158"/>
      <c r="C148" s="158"/>
      <c r="D148" s="170"/>
      <c r="E148" s="158"/>
    </row>
    <row r="149" spans="1:5" ht="12.75">
      <c r="A149" s="158"/>
      <c r="B149" s="158"/>
      <c r="C149" s="158"/>
      <c r="D149" s="170"/>
      <c r="E149" s="158"/>
    </row>
    <row r="150" spans="1:5" ht="12.75">
      <c r="A150" s="158"/>
      <c r="B150" s="158"/>
      <c r="C150" s="158"/>
      <c r="D150" s="170"/>
      <c r="E150" s="158"/>
    </row>
    <row r="151" spans="1:5" ht="12.75">
      <c r="A151" s="158"/>
      <c r="B151" s="158"/>
      <c r="C151" s="158"/>
      <c r="D151" s="170"/>
      <c r="E151" s="158"/>
    </row>
    <row r="152" spans="1:5" ht="12.75">
      <c r="A152" s="158"/>
      <c r="B152" s="158"/>
      <c r="C152" s="158"/>
      <c r="D152" s="170"/>
      <c r="E152" s="158"/>
    </row>
    <row r="153" spans="1:5" ht="12.75">
      <c r="A153" s="158"/>
      <c r="B153" s="158"/>
      <c r="C153" s="158"/>
      <c r="D153" s="170"/>
      <c r="E153" s="158"/>
    </row>
    <row r="154" spans="1:5" ht="12.75">
      <c r="A154" s="158"/>
      <c r="B154" s="158"/>
      <c r="C154" s="158"/>
      <c r="D154" s="170"/>
      <c r="E154" s="158"/>
    </row>
    <row r="155" spans="1:5" ht="12.75">
      <c r="A155" s="158"/>
      <c r="B155" s="158"/>
      <c r="C155" s="158"/>
      <c r="D155" s="170"/>
      <c r="E155" s="158"/>
    </row>
    <row r="156" spans="1:5" ht="12.75">
      <c r="A156" s="158"/>
      <c r="B156" s="158"/>
      <c r="C156" s="158"/>
      <c r="D156" s="170"/>
      <c r="E156" s="158"/>
    </row>
    <row r="157" spans="1:5" ht="12.75">
      <c r="A157" s="158"/>
      <c r="B157" s="158"/>
      <c r="C157" s="158"/>
      <c r="D157" s="170"/>
      <c r="E157" s="158"/>
    </row>
    <row r="158" spans="1:5" ht="12.75">
      <c r="A158" s="158"/>
      <c r="B158" s="158"/>
      <c r="C158" s="158"/>
      <c r="D158" s="170"/>
      <c r="E158" s="158"/>
    </row>
    <row r="159" spans="1:5" ht="12.75">
      <c r="A159" s="158"/>
      <c r="B159" s="158"/>
      <c r="C159" s="158"/>
      <c r="D159" s="170"/>
      <c r="E159" s="158"/>
    </row>
    <row r="160" spans="1:5" ht="12.75">
      <c r="A160" s="158"/>
      <c r="B160" s="158"/>
      <c r="C160" s="158"/>
      <c r="D160" s="170"/>
      <c r="E160" s="158"/>
    </row>
    <row r="161" spans="1:5" ht="12.75">
      <c r="A161" s="158"/>
      <c r="B161" s="158"/>
      <c r="C161" s="158"/>
      <c r="D161" s="170"/>
      <c r="E161" s="158"/>
    </row>
    <row r="162" spans="1:5" ht="12.75">
      <c r="A162" s="158"/>
      <c r="B162" s="158"/>
      <c r="C162" s="158"/>
      <c r="D162" s="170"/>
      <c r="E162" s="158"/>
    </row>
    <row r="163" spans="1:5" ht="12.75">
      <c r="A163" s="158"/>
      <c r="B163" s="158"/>
      <c r="C163" s="158"/>
      <c r="D163" s="170"/>
      <c r="E163" s="158"/>
    </row>
    <row r="164" spans="1:5" ht="12.75">
      <c r="A164" s="158"/>
      <c r="B164" s="158"/>
      <c r="C164" s="158"/>
      <c r="D164" s="170"/>
      <c r="E164" s="158"/>
    </row>
    <row r="165" spans="1:5" ht="12.75">
      <c r="A165" s="158"/>
      <c r="B165" s="158"/>
      <c r="C165" s="158"/>
      <c r="D165" s="170"/>
      <c r="E165" s="158"/>
    </row>
    <row r="166" spans="1:5" ht="12.75">
      <c r="A166" s="158"/>
      <c r="B166" s="158"/>
      <c r="C166" s="158"/>
      <c r="D166" s="170"/>
      <c r="E166" s="158"/>
    </row>
    <row r="167" spans="1:5" ht="12.75">
      <c r="A167" s="158"/>
      <c r="B167" s="158"/>
      <c r="C167" s="158"/>
      <c r="D167" s="170"/>
      <c r="E167" s="158"/>
    </row>
    <row r="168" spans="1:5" ht="12.75">
      <c r="A168" s="158"/>
      <c r="B168" s="158"/>
      <c r="C168" s="158"/>
      <c r="D168" s="170"/>
      <c r="E168" s="158"/>
    </row>
    <row r="169" spans="1:5" ht="12.75">
      <c r="A169" s="158"/>
      <c r="B169" s="158"/>
      <c r="C169" s="158"/>
      <c r="D169" s="170"/>
      <c r="E169" s="158"/>
    </row>
    <row r="170" spans="1:5" ht="12.75">
      <c r="A170" s="158"/>
      <c r="B170" s="158"/>
      <c r="C170" s="158"/>
      <c r="D170" s="170"/>
      <c r="E170" s="158"/>
    </row>
    <row r="171" spans="1:5" ht="12.75">
      <c r="A171" s="158"/>
      <c r="B171" s="158"/>
      <c r="C171" s="158"/>
      <c r="D171" s="170"/>
      <c r="E171" s="158"/>
    </row>
    <row r="172" spans="1:5" ht="12.75">
      <c r="A172" s="158"/>
      <c r="B172" s="158"/>
      <c r="C172" s="158"/>
      <c r="D172" s="170"/>
      <c r="E172" s="158"/>
    </row>
    <row r="173" spans="1:5" ht="12.75">
      <c r="A173" s="158"/>
      <c r="B173" s="158"/>
      <c r="C173" s="158"/>
      <c r="D173" s="170"/>
      <c r="E173" s="158"/>
    </row>
    <row r="174" spans="1:5" ht="12.75">
      <c r="A174" s="158"/>
      <c r="B174" s="158"/>
      <c r="C174" s="158"/>
      <c r="D174" s="170"/>
      <c r="E174" s="158"/>
    </row>
    <row r="175" spans="1:5" ht="12.75">
      <c r="A175" s="158"/>
      <c r="B175" s="158"/>
      <c r="C175" s="158"/>
      <c r="D175" s="170"/>
      <c r="E175" s="158"/>
    </row>
    <row r="176" spans="1:5" ht="12.75">
      <c r="A176" s="158"/>
      <c r="B176" s="158"/>
      <c r="C176" s="158"/>
      <c r="D176" s="170"/>
      <c r="E176" s="158"/>
    </row>
    <row r="177" spans="1:5" ht="12.75">
      <c r="A177" s="158"/>
      <c r="B177" s="158"/>
      <c r="C177" s="158"/>
      <c r="D177" s="170"/>
      <c r="E177" s="158"/>
    </row>
    <row r="178" spans="1:5" ht="12.75">
      <c r="A178" s="158"/>
      <c r="B178" s="158"/>
      <c r="C178" s="158"/>
      <c r="D178" s="170"/>
      <c r="E178" s="158"/>
    </row>
    <row r="179" spans="1:5" ht="12.75">
      <c r="A179" s="158"/>
      <c r="B179" s="158"/>
      <c r="C179" s="158"/>
      <c r="D179" s="170"/>
      <c r="E179" s="158"/>
    </row>
    <row r="180" spans="1:5" ht="12.75">
      <c r="A180" s="158"/>
      <c r="B180" s="158"/>
      <c r="C180" s="158"/>
      <c r="D180" s="170"/>
      <c r="E180" s="158"/>
    </row>
    <row r="181" spans="1:5" ht="12.75">
      <c r="A181" s="158"/>
      <c r="B181" s="158"/>
      <c r="C181" s="158"/>
      <c r="D181" s="170"/>
      <c r="E181" s="158"/>
    </row>
    <row r="182" spans="1:5" ht="12.75">
      <c r="A182" s="158"/>
      <c r="B182" s="158"/>
      <c r="C182" s="158"/>
      <c r="D182" s="170"/>
      <c r="E182" s="158"/>
    </row>
    <row r="183" spans="1:5" ht="12.75">
      <c r="A183" s="158"/>
      <c r="B183" s="158"/>
      <c r="C183" s="158"/>
      <c r="D183" s="170"/>
      <c r="E183" s="158"/>
    </row>
    <row r="184" spans="1:5" ht="12.75">
      <c r="A184" s="158"/>
      <c r="B184" s="158"/>
      <c r="C184" s="158"/>
      <c r="D184" s="170"/>
      <c r="E184" s="158"/>
    </row>
    <row r="185" spans="1:5" ht="12.75">
      <c r="A185" s="158"/>
      <c r="B185" s="158"/>
      <c r="C185" s="158"/>
      <c r="D185" s="170"/>
      <c r="E185" s="158"/>
    </row>
    <row r="186" spans="1:5" ht="12.75">
      <c r="A186" s="158"/>
      <c r="B186" s="158"/>
      <c r="C186" s="158"/>
      <c r="D186" s="170"/>
      <c r="E186" s="158"/>
    </row>
    <row r="187" spans="1:5" ht="12.75">
      <c r="A187" s="158"/>
      <c r="B187" s="158"/>
      <c r="C187" s="158"/>
      <c r="D187" s="170"/>
      <c r="E187" s="158"/>
    </row>
    <row r="188" spans="1:5" ht="12.75">
      <c r="A188" s="158"/>
      <c r="B188" s="158"/>
      <c r="C188" s="158"/>
      <c r="D188" s="170"/>
      <c r="E188" s="158"/>
    </row>
    <row r="189" spans="1:5" ht="12.75">
      <c r="A189" s="158"/>
      <c r="B189" s="158"/>
      <c r="C189" s="158"/>
      <c r="D189" s="170"/>
      <c r="E189" s="158"/>
    </row>
    <row r="190" spans="1:5" ht="12.75">
      <c r="A190" s="158"/>
      <c r="B190" s="158"/>
      <c r="C190" s="158"/>
      <c r="D190" s="170"/>
      <c r="E190" s="158"/>
    </row>
    <row r="191" spans="1:5" ht="12.75">
      <c r="A191" s="158"/>
      <c r="B191" s="158"/>
      <c r="C191" s="158"/>
      <c r="D191" s="170"/>
      <c r="E191" s="158"/>
    </row>
    <row r="192" spans="1:5" ht="12.75">
      <c r="A192" s="158"/>
      <c r="B192" s="158"/>
      <c r="C192" s="158"/>
      <c r="D192" s="170"/>
      <c r="E192" s="158"/>
    </row>
    <row r="193" spans="1:5" ht="12.75">
      <c r="A193" s="158"/>
      <c r="B193" s="158"/>
      <c r="C193" s="158"/>
      <c r="D193" s="170"/>
      <c r="E193" s="158"/>
    </row>
    <row r="194" spans="1:5" ht="12.75">
      <c r="A194" s="158"/>
      <c r="B194" s="158"/>
      <c r="C194" s="158"/>
      <c r="D194" s="170"/>
      <c r="E194" s="158"/>
    </row>
    <row r="195" spans="1:5" ht="12.75">
      <c r="A195" s="158"/>
      <c r="B195" s="158"/>
      <c r="C195" s="158"/>
      <c r="D195" s="170"/>
      <c r="E195" s="158"/>
    </row>
    <row r="196" spans="1:5" ht="12.75">
      <c r="A196" s="158"/>
      <c r="B196" s="158"/>
      <c r="C196" s="158"/>
      <c r="D196" s="170"/>
      <c r="E196" s="158"/>
    </row>
    <row r="197" spans="1:5" ht="12.75">
      <c r="A197" s="158"/>
      <c r="B197" s="158"/>
      <c r="C197" s="158"/>
      <c r="D197" s="170"/>
      <c r="E197" s="158"/>
    </row>
    <row r="198" spans="1:5" ht="12.75">
      <c r="A198" s="158"/>
      <c r="B198" s="158"/>
      <c r="C198" s="158"/>
      <c r="D198" s="170"/>
      <c r="E198" s="158"/>
    </row>
    <row r="199" spans="1:5" ht="12.75">
      <c r="A199" s="158"/>
      <c r="B199" s="158"/>
      <c r="C199" s="158"/>
      <c r="D199" s="170"/>
      <c r="E199" s="158"/>
    </row>
    <row r="200" spans="1:5" ht="12.75">
      <c r="A200" s="158"/>
      <c r="B200" s="158"/>
      <c r="C200" s="158"/>
      <c r="D200" s="170"/>
      <c r="E200" s="158"/>
    </row>
    <row r="201" spans="1:5" ht="12.75">
      <c r="A201" s="158"/>
      <c r="B201" s="158"/>
      <c r="C201" s="158"/>
      <c r="D201" s="170"/>
      <c r="E201" s="158"/>
    </row>
    <row r="202" spans="1:5" ht="12.75">
      <c r="A202" s="158"/>
      <c r="B202" s="158"/>
      <c r="C202" s="158"/>
      <c r="D202" s="170"/>
      <c r="E202" s="158"/>
    </row>
    <row r="203" spans="1:5" ht="12.75">
      <c r="A203" s="158"/>
      <c r="B203" s="158"/>
      <c r="C203" s="158"/>
      <c r="D203" s="170"/>
      <c r="E203" s="158"/>
    </row>
    <row r="204" spans="1:5" ht="12.75">
      <c r="A204" s="158"/>
      <c r="B204" s="158"/>
      <c r="C204" s="158"/>
      <c r="D204" s="170"/>
      <c r="E204" s="158"/>
    </row>
    <row r="205" spans="1:5" ht="12.75">
      <c r="A205" s="158"/>
      <c r="B205" s="158"/>
      <c r="C205" s="158"/>
      <c r="D205" s="170"/>
      <c r="E205" s="158"/>
    </row>
    <row r="206" spans="1:5" ht="12.75">
      <c r="A206" s="158"/>
      <c r="B206" s="158"/>
      <c r="C206" s="158"/>
      <c r="D206" s="170"/>
      <c r="E206" s="158"/>
    </row>
    <row r="207" spans="1:5" ht="12.75">
      <c r="A207" s="158"/>
      <c r="B207" s="158"/>
      <c r="C207" s="158"/>
      <c r="D207" s="170"/>
      <c r="E207" s="158"/>
    </row>
    <row r="208" spans="1:5" ht="12.75">
      <c r="A208" s="158"/>
      <c r="B208" s="158"/>
      <c r="C208" s="158"/>
      <c r="D208" s="170"/>
      <c r="E208" s="158"/>
    </row>
    <row r="209" spans="1:5" ht="12.75">
      <c r="A209" s="158"/>
      <c r="B209" s="158"/>
      <c r="C209" s="158"/>
      <c r="D209" s="170"/>
      <c r="E209" s="158"/>
    </row>
    <row r="210" spans="1:5" ht="12.75">
      <c r="A210" s="158"/>
      <c r="B210" s="158"/>
      <c r="C210" s="158"/>
      <c r="D210" s="170"/>
      <c r="E210" s="158"/>
    </row>
    <row r="211" spans="1:5" ht="12.75">
      <c r="A211" s="158"/>
      <c r="B211" s="158"/>
      <c r="C211" s="158"/>
      <c r="D211" s="170"/>
      <c r="E211" s="158"/>
    </row>
    <row r="212" spans="1:5" ht="12.75">
      <c r="A212" s="158"/>
      <c r="B212" s="158"/>
      <c r="C212" s="158"/>
      <c r="D212" s="170"/>
      <c r="E212" s="158"/>
    </row>
    <row r="213" spans="1:5" ht="12.75">
      <c r="A213" s="158"/>
      <c r="B213" s="158"/>
      <c r="C213" s="158"/>
      <c r="D213" s="170"/>
      <c r="E213" s="158"/>
    </row>
    <row r="214" spans="1:5" ht="12.75">
      <c r="A214" s="158"/>
      <c r="B214" s="158"/>
      <c r="C214" s="158"/>
      <c r="D214" s="170"/>
      <c r="E214" s="158"/>
    </row>
    <row r="215" spans="1:5" ht="12.75">
      <c r="A215" s="158"/>
      <c r="B215" s="158"/>
      <c r="C215" s="158"/>
      <c r="D215" s="170"/>
      <c r="E215" s="158"/>
    </row>
    <row r="216" spans="1:5" ht="12.75">
      <c r="A216" s="158"/>
      <c r="B216" s="158"/>
      <c r="C216" s="158"/>
      <c r="D216" s="170"/>
      <c r="E216" s="158"/>
    </row>
    <row r="217" spans="1:5" ht="12.75">
      <c r="A217" s="158"/>
      <c r="B217" s="158"/>
      <c r="C217" s="158"/>
      <c r="D217" s="170"/>
      <c r="E217" s="158"/>
    </row>
    <row r="218" spans="1:5" ht="12.75">
      <c r="A218" s="158"/>
      <c r="B218" s="158"/>
      <c r="C218" s="158"/>
      <c r="D218" s="170"/>
      <c r="E218" s="158"/>
    </row>
    <row r="219" spans="1:5" ht="12.75">
      <c r="A219" s="158"/>
      <c r="B219" s="158"/>
      <c r="C219" s="158"/>
      <c r="D219" s="170"/>
      <c r="E219" s="158"/>
    </row>
    <row r="220" spans="1:5" ht="12.75">
      <c r="A220" s="158"/>
      <c r="B220" s="158"/>
      <c r="C220" s="158"/>
      <c r="D220" s="170"/>
      <c r="E220" s="158"/>
    </row>
    <row r="221" spans="1:5" ht="12.75">
      <c r="A221" s="158"/>
      <c r="B221" s="158"/>
      <c r="C221" s="158"/>
      <c r="D221" s="170"/>
      <c r="E221" s="158"/>
    </row>
    <row r="222" spans="1:5" ht="12.75">
      <c r="A222" s="158"/>
      <c r="B222" s="158"/>
      <c r="C222" s="158"/>
      <c r="D222" s="170"/>
      <c r="E222" s="158"/>
    </row>
    <row r="223" spans="1:5" ht="12.75">
      <c r="A223" s="158"/>
      <c r="B223" s="158"/>
      <c r="C223" s="158"/>
      <c r="D223" s="170"/>
      <c r="E223" s="158"/>
    </row>
    <row r="224" spans="1:5" ht="12.75">
      <c r="A224" s="158"/>
      <c r="B224" s="158"/>
      <c r="C224" s="158"/>
      <c r="D224" s="170"/>
      <c r="E224" s="158"/>
    </row>
    <row r="225" spans="1:5" ht="12.75">
      <c r="A225" s="158"/>
      <c r="B225" s="158"/>
      <c r="C225" s="158"/>
      <c r="D225" s="170"/>
      <c r="E225" s="158"/>
    </row>
    <row r="226" spans="1:5" ht="12.75">
      <c r="A226" s="158"/>
      <c r="B226" s="158"/>
      <c r="C226" s="158"/>
      <c r="D226" s="170"/>
      <c r="E226" s="158"/>
    </row>
    <row r="227" spans="1:5" ht="12.75">
      <c r="A227" s="158"/>
      <c r="B227" s="158"/>
      <c r="C227" s="158"/>
      <c r="D227" s="170"/>
      <c r="E227" s="158"/>
    </row>
    <row r="228" spans="1:5" ht="12.75">
      <c r="A228" s="158"/>
      <c r="B228" s="158"/>
      <c r="C228" s="158"/>
      <c r="D228" s="170"/>
      <c r="E228" s="158"/>
    </row>
    <row r="229" spans="1:5" ht="12.75">
      <c r="A229" s="158"/>
      <c r="B229" s="158"/>
      <c r="C229" s="158"/>
      <c r="D229" s="170"/>
      <c r="E229" s="158"/>
    </row>
    <row r="230" spans="1:5" ht="12.75">
      <c r="A230" s="158"/>
      <c r="B230" s="158"/>
      <c r="C230" s="158"/>
      <c r="D230" s="170"/>
      <c r="E230" s="158"/>
    </row>
    <row r="231" spans="1:5" ht="12.75">
      <c r="A231" s="158"/>
      <c r="B231" s="158"/>
      <c r="C231" s="158"/>
      <c r="D231" s="170"/>
      <c r="E231" s="158"/>
    </row>
    <row r="232" spans="1:5" ht="12.75">
      <c r="A232" s="158"/>
      <c r="B232" s="158"/>
      <c r="C232" s="158"/>
      <c r="D232" s="170"/>
      <c r="E232" s="158"/>
    </row>
    <row r="233" spans="1:5" ht="12.75">
      <c r="A233" s="158"/>
      <c r="B233" s="158"/>
      <c r="C233" s="158"/>
      <c r="D233" s="170"/>
      <c r="E233" s="158"/>
    </row>
    <row r="234" spans="1:5" ht="12.75">
      <c r="A234" s="158"/>
      <c r="B234" s="158"/>
      <c r="C234" s="158"/>
      <c r="D234" s="170"/>
      <c r="E234" s="158"/>
    </row>
    <row r="235" spans="1:5" ht="12.75">
      <c r="A235" s="158"/>
      <c r="B235" s="158"/>
      <c r="C235" s="158"/>
      <c r="D235" s="170"/>
      <c r="E235" s="158"/>
    </row>
    <row r="236" spans="1:5" ht="12.75">
      <c r="A236" s="158"/>
      <c r="B236" s="158"/>
      <c r="C236" s="158"/>
      <c r="D236" s="170"/>
      <c r="E236" s="158"/>
    </row>
    <row r="237" spans="1:5" ht="12.75">
      <c r="A237" s="158"/>
      <c r="B237" s="158"/>
      <c r="C237" s="158"/>
      <c r="D237" s="170"/>
      <c r="E237" s="158"/>
    </row>
    <row r="238" spans="1:5" ht="12.75">
      <c r="A238" s="158"/>
      <c r="B238" s="158"/>
      <c r="C238" s="158"/>
      <c r="D238" s="170"/>
      <c r="E238" s="158"/>
    </row>
    <row r="239" spans="1:5" ht="12.75">
      <c r="A239" s="158"/>
      <c r="B239" s="158"/>
      <c r="C239" s="158"/>
      <c r="D239" s="170"/>
      <c r="E239" s="158"/>
    </row>
    <row r="240" spans="1:5" ht="12.75">
      <c r="A240" s="158"/>
      <c r="B240" s="158"/>
      <c r="C240" s="158"/>
      <c r="D240" s="170"/>
      <c r="E240" s="158"/>
    </row>
    <row r="241" spans="1:5" ht="12.75">
      <c r="A241" s="158"/>
      <c r="B241" s="158"/>
      <c r="C241" s="158"/>
      <c r="D241" s="170"/>
      <c r="E241" s="158"/>
    </row>
    <row r="242" spans="1:5" ht="12.75">
      <c r="A242" s="158"/>
      <c r="B242" s="158"/>
      <c r="C242" s="158"/>
      <c r="D242" s="170"/>
      <c r="E242" s="158"/>
    </row>
    <row r="243" spans="1:5" ht="12.75">
      <c r="A243" s="158"/>
      <c r="B243" s="158"/>
      <c r="C243" s="158"/>
      <c r="D243" s="170"/>
      <c r="E243" s="158"/>
    </row>
    <row r="244" spans="1:5" ht="12.75">
      <c r="A244" s="158"/>
      <c r="B244" s="158"/>
      <c r="C244" s="158"/>
      <c r="D244" s="170"/>
      <c r="E244" s="158"/>
    </row>
    <row r="245" spans="1:5" ht="12.75">
      <c r="A245" s="158"/>
      <c r="B245" s="158"/>
      <c r="C245" s="158"/>
      <c r="D245" s="170"/>
      <c r="E245" s="158"/>
    </row>
    <row r="246" spans="1:5" ht="12.75">
      <c r="A246" s="158"/>
      <c r="B246" s="158"/>
      <c r="C246" s="158"/>
      <c r="D246" s="170"/>
      <c r="E246" s="158"/>
    </row>
    <row r="247" spans="1:5" ht="12.75">
      <c r="A247" s="158"/>
      <c r="B247" s="158"/>
      <c r="C247" s="158"/>
      <c r="D247" s="170"/>
      <c r="E247" s="158"/>
    </row>
    <row r="248" spans="1:5" ht="12.75">
      <c r="A248" s="158"/>
      <c r="B248" s="158"/>
      <c r="C248" s="158"/>
      <c r="D248" s="170"/>
      <c r="E248" s="158"/>
    </row>
    <row r="249" spans="1:5" ht="12.75">
      <c r="A249" s="158"/>
      <c r="B249" s="158"/>
      <c r="C249" s="158"/>
      <c r="D249" s="170"/>
      <c r="E249" s="158"/>
    </row>
    <row r="250" spans="1:5" ht="12.75">
      <c r="A250" s="158"/>
      <c r="B250" s="158"/>
      <c r="C250" s="158"/>
      <c r="D250" s="170"/>
      <c r="E250" s="158"/>
    </row>
    <row r="251" spans="1:5" ht="12.75">
      <c r="A251" s="158"/>
      <c r="B251" s="158"/>
      <c r="C251" s="158"/>
      <c r="D251" s="170"/>
      <c r="E251" s="158"/>
    </row>
    <row r="252" spans="1:5" ht="12.75">
      <c r="A252" s="158"/>
      <c r="B252" s="158"/>
      <c r="C252" s="158"/>
      <c r="D252" s="170"/>
      <c r="E252" s="158"/>
    </row>
    <row r="253" spans="1:5" ht="12.75">
      <c r="A253" s="158"/>
      <c r="B253" s="158"/>
      <c r="C253" s="158"/>
      <c r="D253" s="170"/>
      <c r="E253" s="158"/>
    </row>
    <row r="254" spans="1:5" ht="12.75">
      <c r="A254" s="158"/>
      <c r="B254" s="158"/>
      <c r="C254" s="158"/>
      <c r="D254" s="170"/>
      <c r="E254" s="158"/>
    </row>
    <row r="255" spans="1:5" ht="12.75">
      <c r="A255" s="158"/>
      <c r="B255" s="158"/>
      <c r="C255" s="158"/>
      <c r="D255" s="170"/>
      <c r="E255" s="158"/>
    </row>
    <row r="256" spans="1:5" ht="12.75">
      <c r="A256" s="158"/>
      <c r="B256" s="158"/>
      <c r="C256" s="158"/>
      <c r="D256" s="170"/>
      <c r="E256" s="158"/>
    </row>
    <row r="257" spans="1:5" ht="12.75">
      <c r="A257" s="158"/>
      <c r="B257" s="158"/>
      <c r="C257" s="158"/>
      <c r="D257" s="170"/>
      <c r="E257" s="158"/>
    </row>
    <row r="258" spans="1:5" ht="12.75">
      <c r="A258" s="158"/>
      <c r="B258" s="158"/>
      <c r="C258" s="158"/>
      <c r="D258" s="170"/>
      <c r="E258" s="158"/>
    </row>
    <row r="259" spans="1:5" ht="12.75">
      <c r="A259" s="158"/>
      <c r="B259" s="158"/>
      <c r="C259" s="158"/>
      <c r="D259" s="170"/>
      <c r="E259" s="158"/>
    </row>
    <row r="260" spans="1:5" ht="12.75">
      <c r="A260" s="158"/>
      <c r="B260" s="158"/>
      <c r="C260" s="158"/>
      <c r="D260" s="170"/>
      <c r="E260" s="158"/>
    </row>
    <row r="261" spans="1:5" ht="12.75">
      <c r="A261" s="158"/>
      <c r="B261" s="158"/>
      <c r="C261" s="158"/>
      <c r="D261" s="170"/>
      <c r="E261" s="158"/>
    </row>
    <row r="262" spans="1:5" ht="12.75">
      <c r="A262" s="158"/>
      <c r="B262" s="158"/>
      <c r="C262" s="158"/>
      <c r="D262" s="170"/>
      <c r="E262" s="158"/>
    </row>
    <row r="263" spans="1:5" ht="12.75">
      <c r="A263" s="158"/>
      <c r="B263" s="158"/>
      <c r="C263" s="158"/>
      <c r="D263" s="170"/>
      <c r="E263" s="158"/>
    </row>
    <row r="264" spans="1:5" ht="12.75">
      <c r="A264" s="158"/>
      <c r="B264" s="158"/>
      <c r="C264" s="158"/>
      <c r="D264" s="170"/>
      <c r="E264" s="158"/>
    </row>
    <row r="265" spans="1:5" ht="12.75">
      <c r="A265" s="158"/>
      <c r="B265" s="158"/>
      <c r="C265" s="158"/>
      <c r="D265" s="170"/>
      <c r="E265" s="158"/>
    </row>
    <row r="266" spans="1:5" ht="12.75">
      <c r="A266" s="158"/>
      <c r="B266" s="158"/>
      <c r="C266" s="158"/>
      <c r="D266" s="170"/>
      <c r="E266" s="158"/>
    </row>
    <row r="267" spans="1:5" ht="12.75">
      <c r="A267" s="158"/>
      <c r="B267" s="158"/>
      <c r="C267" s="158"/>
      <c r="D267" s="170"/>
      <c r="E267" s="158"/>
    </row>
    <row r="268" spans="1:5" ht="12.75">
      <c r="A268" s="158"/>
      <c r="B268" s="158"/>
      <c r="C268" s="158"/>
      <c r="D268" s="170"/>
      <c r="E268" s="158"/>
    </row>
    <row r="269" spans="1:5" ht="12.75">
      <c r="A269" s="158"/>
      <c r="B269" s="158"/>
      <c r="C269" s="158"/>
      <c r="D269" s="170"/>
      <c r="E269" s="158"/>
    </row>
    <row r="270" spans="1:5" ht="12.75">
      <c r="A270" s="158"/>
      <c r="B270" s="158"/>
      <c r="C270" s="158"/>
      <c r="D270" s="170"/>
      <c r="E270" s="158"/>
    </row>
    <row r="271" spans="1:5" ht="12.75">
      <c r="A271" s="158"/>
      <c r="B271" s="158"/>
      <c r="C271" s="158"/>
      <c r="D271" s="170"/>
      <c r="E271" s="158"/>
    </row>
    <row r="272" spans="1:5" ht="12.75">
      <c r="A272" s="158"/>
      <c r="B272" s="158"/>
      <c r="C272" s="158"/>
      <c r="D272" s="170"/>
      <c r="E272" s="158"/>
    </row>
    <row r="273" spans="1:5" ht="12.75">
      <c r="A273" s="158"/>
      <c r="B273" s="158"/>
      <c r="C273" s="158"/>
      <c r="D273" s="170"/>
      <c r="E273" s="158"/>
    </row>
    <row r="274" spans="1:5" ht="12.75">
      <c r="A274" s="158"/>
      <c r="B274" s="158"/>
      <c r="C274" s="158"/>
      <c r="D274" s="170"/>
      <c r="E274" s="158"/>
    </row>
    <row r="275" spans="1:5" ht="12.75">
      <c r="A275" s="158"/>
      <c r="B275" s="158"/>
      <c r="C275" s="158"/>
      <c r="D275" s="170"/>
      <c r="E275" s="158"/>
    </row>
    <row r="276" spans="1:5" ht="12.75">
      <c r="A276" s="158"/>
      <c r="B276" s="158"/>
      <c r="C276" s="158"/>
      <c r="D276" s="170"/>
      <c r="E276" s="158"/>
    </row>
    <row r="277" spans="1:5" ht="12.75">
      <c r="A277" s="158"/>
      <c r="B277" s="158"/>
      <c r="C277" s="158"/>
      <c r="D277" s="170"/>
      <c r="E277" s="158"/>
    </row>
    <row r="278" spans="1:5" ht="12.75">
      <c r="A278" s="158"/>
      <c r="B278" s="158"/>
      <c r="C278" s="158"/>
      <c r="D278" s="170"/>
      <c r="E278" s="158"/>
    </row>
    <row r="279" spans="1:5" ht="12.75">
      <c r="A279" s="158"/>
      <c r="B279" s="158"/>
      <c r="C279" s="158"/>
      <c r="D279" s="170"/>
      <c r="E279" s="158"/>
    </row>
    <row r="280" spans="1:5" ht="12.75">
      <c r="A280" s="158"/>
      <c r="B280" s="158"/>
      <c r="C280" s="158"/>
      <c r="D280" s="170"/>
      <c r="E280" s="158"/>
    </row>
    <row r="281" spans="1:5" ht="12.75">
      <c r="A281" s="158"/>
      <c r="B281" s="158"/>
      <c r="C281" s="158"/>
      <c r="D281" s="170"/>
      <c r="E281" s="158"/>
    </row>
    <row r="282" spans="1:5" ht="12.75">
      <c r="A282" s="158"/>
      <c r="B282" s="158"/>
      <c r="C282" s="158"/>
      <c r="D282" s="170"/>
      <c r="E282" s="158"/>
    </row>
    <row r="283" spans="1:5" ht="12.75">
      <c r="A283" s="158"/>
      <c r="B283" s="158"/>
      <c r="C283" s="158"/>
      <c r="D283" s="170"/>
      <c r="E283" s="158"/>
    </row>
    <row r="284" spans="1:5" ht="12.75">
      <c r="A284" s="158"/>
      <c r="B284" s="158"/>
      <c r="C284" s="158"/>
      <c r="D284" s="170"/>
      <c r="E284" s="158"/>
    </row>
    <row r="285" spans="1:5" ht="12.75">
      <c r="A285" s="158"/>
      <c r="B285" s="158"/>
      <c r="C285" s="158"/>
      <c r="D285" s="170"/>
      <c r="E285" s="158"/>
    </row>
    <row r="286" spans="1:5" ht="12.75">
      <c r="A286" s="158"/>
      <c r="B286" s="158"/>
      <c r="C286" s="158"/>
      <c r="D286" s="170"/>
      <c r="E286" s="158"/>
    </row>
    <row r="287" spans="1:5" ht="12.75">
      <c r="A287" s="158"/>
      <c r="B287" s="158"/>
      <c r="C287" s="158"/>
      <c r="D287" s="170"/>
      <c r="E287" s="158"/>
    </row>
    <row r="288" spans="1:5" ht="12.75">
      <c r="A288" s="158"/>
      <c r="B288" s="158"/>
      <c r="C288" s="158"/>
      <c r="D288" s="170"/>
      <c r="E288" s="158"/>
    </row>
    <row r="289" spans="1:5" ht="12.75">
      <c r="A289" s="158"/>
      <c r="B289" s="158"/>
      <c r="C289" s="158"/>
      <c r="D289" s="170"/>
      <c r="E289" s="158"/>
    </row>
    <row r="290" spans="1:5" ht="12.75">
      <c r="A290" s="158"/>
      <c r="B290" s="158"/>
      <c r="C290" s="158"/>
      <c r="D290" s="170"/>
      <c r="E290" s="158"/>
    </row>
    <row r="291" spans="1:5" ht="12.75">
      <c r="A291" s="158"/>
      <c r="B291" s="158"/>
      <c r="C291" s="158"/>
      <c r="D291" s="170"/>
      <c r="E291" s="158"/>
    </row>
    <row r="292" spans="1:5" ht="12.75">
      <c r="A292" s="158"/>
      <c r="B292" s="158"/>
      <c r="C292" s="158"/>
      <c r="D292" s="170"/>
      <c r="E292" s="158"/>
    </row>
    <row r="293" spans="1:5" ht="12.75">
      <c r="A293" s="158"/>
      <c r="B293" s="158"/>
      <c r="C293" s="158"/>
      <c r="D293" s="170"/>
      <c r="E293" s="158"/>
    </row>
    <row r="294" spans="1:5" ht="12.75">
      <c r="A294" s="158"/>
      <c r="B294" s="158"/>
      <c r="C294" s="158"/>
      <c r="D294" s="170"/>
      <c r="E294" s="158"/>
    </row>
    <row r="295" spans="1:5" ht="12.75">
      <c r="A295" s="158"/>
      <c r="B295" s="158"/>
      <c r="C295" s="158"/>
      <c r="D295" s="170"/>
      <c r="E295" s="158"/>
    </row>
    <row r="296" spans="1:5" ht="12.75">
      <c r="A296" s="158"/>
      <c r="B296" s="158"/>
      <c r="C296" s="158"/>
      <c r="D296" s="170"/>
      <c r="E296" s="158"/>
    </row>
    <row r="297" spans="1:5" ht="12.75">
      <c r="A297" s="158"/>
      <c r="B297" s="158"/>
      <c r="C297" s="158"/>
      <c r="D297" s="170"/>
      <c r="E297" s="158"/>
    </row>
    <row r="298" spans="1:5" ht="12.75">
      <c r="A298" s="158"/>
      <c r="B298" s="158"/>
      <c r="C298" s="158"/>
      <c r="D298" s="170"/>
      <c r="E298" s="158"/>
    </row>
    <row r="299" spans="1:5" ht="12.75">
      <c r="A299" s="158"/>
      <c r="B299" s="158"/>
      <c r="C299" s="158"/>
      <c r="D299" s="170"/>
      <c r="E299" s="158"/>
    </row>
    <row r="300" spans="1:5" ht="12.75">
      <c r="A300" s="158"/>
      <c r="B300" s="158"/>
      <c r="C300" s="158"/>
      <c r="D300" s="170"/>
      <c r="E300" s="158"/>
    </row>
    <row r="301" spans="1:5" ht="12.75">
      <c r="A301" s="158"/>
      <c r="B301" s="158"/>
      <c r="C301" s="158"/>
      <c r="D301" s="170"/>
      <c r="E301" s="158"/>
    </row>
    <row r="302" spans="1:5" ht="12.75">
      <c r="A302" s="158"/>
      <c r="B302" s="158"/>
      <c r="C302" s="158"/>
      <c r="D302" s="170"/>
      <c r="E302" s="158"/>
    </row>
    <row r="303" spans="1:5" ht="12.75">
      <c r="A303" s="158"/>
      <c r="B303" s="158"/>
      <c r="C303" s="158"/>
      <c r="D303" s="170"/>
      <c r="E303" s="158"/>
    </row>
    <row r="304" spans="1:5" ht="12.75">
      <c r="A304" s="158"/>
      <c r="B304" s="158"/>
      <c r="C304" s="158"/>
      <c r="D304" s="170"/>
      <c r="E304" s="158"/>
    </row>
    <row r="305" spans="1:5" ht="12.75">
      <c r="A305" s="158"/>
      <c r="B305" s="158"/>
      <c r="C305" s="158"/>
      <c r="D305" s="170"/>
      <c r="E305" s="158"/>
    </row>
    <row r="306" spans="1:5" ht="12.75">
      <c r="A306" s="158"/>
      <c r="B306" s="158"/>
      <c r="C306" s="158"/>
      <c r="D306" s="170"/>
      <c r="E306" s="158"/>
    </row>
    <row r="307" spans="1:5" ht="12.75">
      <c r="A307" s="158"/>
      <c r="B307" s="158"/>
      <c r="C307" s="158"/>
      <c r="D307" s="170"/>
      <c r="E307" s="158"/>
    </row>
    <row r="308" spans="1:5" ht="12.75">
      <c r="A308" s="158"/>
      <c r="B308" s="158"/>
      <c r="C308" s="158"/>
      <c r="D308" s="170"/>
      <c r="E308" s="158"/>
    </row>
    <row r="309" spans="1:5" ht="12.75">
      <c r="A309" s="158"/>
      <c r="B309" s="158"/>
      <c r="C309" s="158"/>
      <c r="D309" s="170"/>
      <c r="E309" s="158"/>
    </row>
    <row r="310" spans="1:5" ht="12.75">
      <c r="A310" s="158"/>
      <c r="B310" s="158"/>
      <c r="C310" s="158"/>
      <c r="D310" s="170"/>
      <c r="E310" s="158"/>
    </row>
    <row r="311" spans="1:5" ht="12.75">
      <c r="A311" s="158"/>
      <c r="B311" s="158"/>
      <c r="C311" s="158"/>
      <c r="D311" s="170"/>
      <c r="E311" s="158"/>
    </row>
    <row r="312" spans="1:5" ht="12.75">
      <c r="A312" s="158"/>
      <c r="B312" s="158"/>
      <c r="C312" s="158"/>
      <c r="D312" s="170"/>
      <c r="E312" s="158"/>
    </row>
    <row r="313" spans="1:5" ht="12.75">
      <c r="A313" s="158"/>
      <c r="B313" s="158"/>
      <c r="C313" s="158"/>
      <c r="D313" s="170"/>
      <c r="E313" s="158"/>
    </row>
    <row r="314" spans="1:5" ht="12.75">
      <c r="A314" s="158"/>
      <c r="B314" s="158"/>
      <c r="C314" s="158"/>
      <c r="D314" s="170"/>
      <c r="E314" s="158"/>
    </row>
    <row r="315" spans="1:5" ht="12.75">
      <c r="A315" s="158"/>
      <c r="B315" s="158"/>
      <c r="C315" s="158"/>
      <c r="D315" s="170"/>
      <c r="E315" s="158"/>
    </row>
    <row r="316" spans="1:5" ht="12.75">
      <c r="A316" s="158"/>
      <c r="B316" s="158"/>
      <c r="C316" s="158"/>
      <c r="D316" s="170"/>
      <c r="E316" s="158"/>
    </row>
    <row r="317" spans="1:5" ht="12.75">
      <c r="A317" s="158"/>
      <c r="B317" s="158"/>
      <c r="C317" s="158"/>
      <c r="D317" s="170"/>
      <c r="E317" s="158"/>
    </row>
    <row r="318" spans="1:5" ht="12.75">
      <c r="A318" s="158"/>
      <c r="B318" s="158"/>
      <c r="C318" s="158"/>
      <c r="D318" s="170"/>
      <c r="E318" s="158"/>
    </row>
    <row r="319" spans="1:5" ht="12.75">
      <c r="A319" s="158"/>
      <c r="B319" s="158"/>
      <c r="C319" s="158"/>
      <c r="D319" s="170"/>
      <c r="E319" s="158"/>
    </row>
    <row r="320" spans="1:5" ht="12.75">
      <c r="A320" s="158"/>
      <c r="B320" s="158"/>
      <c r="C320" s="158"/>
      <c r="D320" s="170"/>
      <c r="E320" s="158"/>
    </row>
    <row r="321" spans="1:5" ht="12.75">
      <c r="A321" s="158"/>
      <c r="B321" s="158"/>
      <c r="C321" s="158"/>
      <c r="D321" s="170"/>
      <c r="E321" s="158"/>
    </row>
    <row r="322" spans="1:5" ht="12.75">
      <c r="A322" s="158"/>
      <c r="B322" s="158"/>
      <c r="C322" s="158"/>
      <c r="D322" s="170"/>
      <c r="E322" s="158"/>
    </row>
    <row r="323" spans="1:5" ht="12.75">
      <c r="A323" s="158"/>
      <c r="B323" s="158"/>
      <c r="C323" s="158"/>
      <c r="D323" s="170"/>
      <c r="E323" s="158"/>
    </row>
    <row r="324" spans="1:5" ht="12.75">
      <c r="A324" s="158"/>
      <c r="B324" s="158"/>
      <c r="C324" s="158"/>
      <c r="D324" s="170"/>
      <c r="E324" s="158"/>
    </row>
    <row r="325" spans="1:5" ht="12.75">
      <c r="A325" s="158"/>
      <c r="B325" s="158"/>
      <c r="C325" s="158"/>
      <c r="D325" s="170"/>
      <c r="E325" s="158"/>
    </row>
    <row r="326" spans="1:5" ht="12.75">
      <c r="A326" s="158"/>
      <c r="B326" s="158"/>
      <c r="C326" s="158"/>
      <c r="D326" s="170"/>
      <c r="E326" s="158"/>
    </row>
    <row r="327" spans="1:5" ht="12.75">
      <c r="A327" s="158"/>
      <c r="B327" s="158"/>
      <c r="C327" s="158"/>
      <c r="D327" s="170"/>
      <c r="E327" s="158"/>
    </row>
    <row r="328" spans="1:5" ht="12.75">
      <c r="A328" s="158"/>
      <c r="B328" s="158"/>
      <c r="C328" s="158"/>
      <c r="D328" s="170"/>
      <c r="E328" s="158"/>
    </row>
    <row r="329" spans="1:5" ht="12.75">
      <c r="A329" s="158"/>
      <c r="B329" s="158"/>
      <c r="C329" s="158"/>
      <c r="D329" s="170"/>
      <c r="E329" s="158"/>
    </row>
    <row r="330" spans="1:5" ht="12.75">
      <c r="A330" s="158"/>
      <c r="B330" s="158"/>
      <c r="C330" s="158"/>
      <c r="D330" s="170"/>
      <c r="E330" s="158"/>
    </row>
    <row r="331" spans="1:5" ht="12.75">
      <c r="A331" s="158"/>
      <c r="B331" s="158"/>
      <c r="C331" s="158"/>
      <c r="D331" s="170"/>
      <c r="E331" s="158"/>
    </row>
    <row r="332" spans="1:5" ht="12.75">
      <c r="A332" s="158"/>
      <c r="B332" s="158"/>
      <c r="C332" s="158"/>
      <c r="D332" s="170"/>
      <c r="E332" s="158"/>
    </row>
    <row r="333" spans="1:5" ht="12.75">
      <c r="A333" s="158"/>
      <c r="B333" s="158"/>
      <c r="C333" s="158"/>
      <c r="D333" s="170"/>
      <c r="E333" s="158"/>
    </row>
    <row r="334" spans="1:5" ht="12.75">
      <c r="A334" s="158"/>
      <c r="B334" s="158"/>
      <c r="C334" s="158"/>
      <c r="D334" s="170"/>
      <c r="E334" s="158"/>
    </row>
    <row r="335" spans="1:5" ht="12.75">
      <c r="A335" s="158"/>
      <c r="B335" s="158"/>
      <c r="C335" s="158"/>
      <c r="D335" s="170"/>
      <c r="E335" s="158"/>
    </row>
    <row r="336" spans="1:5" ht="12.75">
      <c r="A336" s="158"/>
      <c r="B336" s="158"/>
      <c r="C336" s="158"/>
      <c r="D336" s="170"/>
      <c r="E336" s="158"/>
    </row>
    <row r="337" spans="1:5" ht="12.75">
      <c r="A337" s="158"/>
      <c r="B337" s="158"/>
      <c r="C337" s="158"/>
      <c r="D337" s="170"/>
      <c r="E337" s="158"/>
    </row>
    <row r="338" spans="1:5" ht="12.75">
      <c r="A338" s="158"/>
      <c r="B338" s="158"/>
      <c r="C338" s="158"/>
      <c r="D338" s="170"/>
      <c r="E338" s="158"/>
    </row>
    <row r="339" spans="1:5" ht="12.75">
      <c r="A339" s="158"/>
      <c r="B339" s="158"/>
      <c r="C339" s="158"/>
      <c r="D339" s="170"/>
      <c r="E339" s="158"/>
    </row>
    <row r="340" spans="1:5" ht="12.75">
      <c r="A340" s="158"/>
      <c r="B340" s="158"/>
      <c r="C340" s="158"/>
      <c r="D340" s="170"/>
      <c r="E340" s="158"/>
    </row>
    <row r="341" spans="1:5" ht="12.75">
      <c r="A341" s="158"/>
      <c r="B341" s="158"/>
      <c r="C341" s="158"/>
      <c r="D341" s="170"/>
      <c r="E341" s="158"/>
    </row>
    <row r="342" spans="1:5" ht="12.75">
      <c r="A342" s="158"/>
      <c r="B342" s="158"/>
      <c r="C342" s="158"/>
      <c r="D342" s="170"/>
      <c r="E342" s="158"/>
    </row>
    <row r="343" spans="1:5" ht="12.75">
      <c r="A343" s="158"/>
      <c r="B343" s="158"/>
      <c r="C343" s="158"/>
      <c r="D343" s="170"/>
      <c r="E343" s="158"/>
    </row>
    <row r="344" spans="1:5" ht="12.75">
      <c r="A344" s="158"/>
      <c r="B344" s="158"/>
      <c r="C344" s="158"/>
      <c r="D344" s="170"/>
      <c r="E344" s="158"/>
    </row>
    <row r="345" spans="1:5" ht="12.75">
      <c r="A345" s="158"/>
      <c r="B345" s="158"/>
      <c r="C345" s="158"/>
      <c r="D345" s="170"/>
      <c r="E345" s="158"/>
    </row>
    <row r="346" spans="1:5" ht="12.75">
      <c r="A346" s="158"/>
      <c r="B346" s="158"/>
      <c r="C346" s="158"/>
      <c r="D346" s="170"/>
      <c r="E346" s="158"/>
    </row>
    <row r="347" spans="1:5" ht="12.75">
      <c r="A347" s="158"/>
      <c r="B347" s="158"/>
      <c r="C347" s="158"/>
      <c r="D347" s="170"/>
      <c r="E347" s="158"/>
    </row>
    <row r="348" spans="1:5" ht="12.75">
      <c r="A348" s="158"/>
      <c r="B348" s="158"/>
      <c r="C348" s="158"/>
      <c r="D348" s="170"/>
      <c r="E348" s="158"/>
    </row>
    <row r="349" spans="1:5" ht="12.75">
      <c r="A349" s="158"/>
      <c r="B349" s="158"/>
      <c r="C349" s="158"/>
      <c r="D349" s="170"/>
      <c r="E349" s="158"/>
    </row>
    <row r="350" spans="1:5" ht="12.75">
      <c r="A350" s="158"/>
      <c r="B350" s="158"/>
      <c r="C350" s="158"/>
      <c r="D350" s="170"/>
      <c r="E350" s="158"/>
    </row>
    <row r="351" spans="1:5" ht="12.75">
      <c r="A351" s="158"/>
      <c r="B351" s="158"/>
      <c r="C351" s="158"/>
      <c r="D351" s="170"/>
      <c r="E351" s="158"/>
    </row>
    <row r="352" spans="1:5" ht="12.75">
      <c r="A352" s="158"/>
      <c r="B352" s="158"/>
      <c r="C352" s="158"/>
      <c r="D352" s="170"/>
      <c r="E352" s="158"/>
    </row>
    <row r="353" spans="1:5" ht="12.75">
      <c r="A353" s="158"/>
      <c r="B353" s="158"/>
      <c r="C353" s="158"/>
      <c r="D353" s="170"/>
      <c r="E353" s="158"/>
    </row>
    <row r="354" spans="1:5" ht="12.75">
      <c r="A354" s="158"/>
      <c r="B354" s="158"/>
      <c r="C354" s="158"/>
      <c r="D354" s="170"/>
      <c r="E354" s="158"/>
    </row>
    <row r="355" spans="1:5" ht="12.75">
      <c r="A355" s="158"/>
      <c r="B355" s="158"/>
      <c r="C355" s="158"/>
      <c r="D355" s="170"/>
      <c r="E355" s="158"/>
    </row>
    <row r="356" spans="1:5" ht="12.75">
      <c r="A356" s="158"/>
      <c r="B356" s="158"/>
      <c r="C356" s="158"/>
      <c r="D356" s="170"/>
      <c r="E356" s="158"/>
    </row>
    <row r="357" spans="1:5" ht="12.75">
      <c r="A357" s="158"/>
      <c r="B357" s="158"/>
      <c r="C357" s="158"/>
      <c r="D357" s="170"/>
      <c r="E357" s="158"/>
    </row>
    <row r="358" spans="1:5" ht="12.75">
      <c r="A358" s="158"/>
      <c r="B358" s="158"/>
      <c r="C358" s="158"/>
      <c r="D358" s="170"/>
      <c r="E358" s="158"/>
    </row>
    <row r="359" spans="1:5" ht="12.75">
      <c r="A359" s="158"/>
      <c r="B359" s="158"/>
      <c r="C359" s="158"/>
      <c r="D359" s="170"/>
      <c r="E359" s="158"/>
    </row>
    <row r="360" spans="1:5" ht="12.75">
      <c r="A360" s="158"/>
      <c r="B360" s="158"/>
      <c r="C360" s="158"/>
      <c r="D360" s="170"/>
      <c r="E360" s="158"/>
    </row>
    <row r="361" spans="1:5" ht="12.75">
      <c r="A361" s="158"/>
      <c r="B361" s="158"/>
      <c r="C361" s="158"/>
      <c r="D361" s="170"/>
      <c r="E361" s="158"/>
    </row>
    <row r="362" spans="1:5" ht="12.75">
      <c r="A362" s="158"/>
      <c r="B362" s="158"/>
      <c r="C362" s="158"/>
      <c r="D362" s="170"/>
      <c r="E362" s="158"/>
    </row>
    <row r="363" spans="1:5" ht="12.75">
      <c r="A363" s="158"/>
      <c r="B363" s="158"/>
      <c r="C363" s="158"/>
      <c r="D363" s="170"/>
      <c r="E363" s="158"/>
    </row>
    <row r="364" spans="1:5" ht="12.75">
      <c r="A364" s="158"/>
      <c r="B364" s="158"/>
      <c r="C364" s="158"/>
      <c r="D364" s="170"/>
      <c r="E364" s="158"/>
    </row>
    <row r="365" spans="1:5" ht="12.75">
      <c r="A365" s="158"/>
      <c r="B365" s="158"/>
      <c r="C365" s="158"/>
      <c r="D365" s="170"/>
      <c r="E365" s="158"/>
    </row>
    <row r="366" spans="1:5" ht="12.75">
      <c r="A366" s="158"/>
      <c r="B366" s="158"/>
      <c r="C366" s="158"/>
      <c r="D366" s="170"/>
      <c r="E366" s="158"/>
    </row>
    <row r="367" spans="1:5" ht="12.75">
      <c r="A367" s="158"/>
      <c r="B367" s="158"/>
      <c r="C367" s="158"/>
      <c r="D367" s="170"/>
      <c r="E367" s="158"/>
    </row>
    <row r="368" spans="1:5" ht="12.75">
      <c r="A368" s="158"/>
      <c r="B368" s="158"/>
      <c r="C368" s="158"/>
      <c r="D368" s="170"/>
      <c r="E368" s="158"/>
    </row>
    <row r="369" spans="1:5" ht="12.75">
      <c r="A369" s="158"/>
      <c r="B369" s="158"/>
      <c r="C369" s="158"/>
      <c r="D369" s="170"/>
      <c r="E369" s="158"/>
    </row>
    <row r="370" spans="1:5" ht="12.75">
      <c r="A370" s="158"/>
      <c r="B370" s="158"/>
      <c r="C370" s="158"/>
      <c r="D370" s="170"/>
      <c r="E370" s="158"/>
    </row>
    <row r="371" spans="1:5" ht="12.75">
      <c r="A371" s="158"/>
      <c r="B371" s="158"/>
      <c r="C371" s="158"/>
      <c r="D371" s="170"/>
      <c r="E371" s="158"/>
    </row>
    <row r="372" spans="1:5" ht="12.75">
      <c r="A372" s="158"/>
      <c r="B372" s="158"/>
      <c r="C372" s="158"/>
      <c r="D372" s="170"/>
      <c r="E372" s="158"/>
    </row>
    <row r="373" spans="1:5" ht="12.75">
      <c r="A373" s="158"/>
      <c r="B373" s="158"/>
      <c r="C373" s="158"/>
      <c r="D373" s="170"/>
      <c r="E373" s="158"/>
    </row>
    <row r="374" spans="1:5" ht="12.75">
      <c r="A374" s="158"/>
      <c r="B374" s="158"/>
      <c r="C374" s="158"/>
      <c r="D374" s="170"/>
      <c r="E374" s="158"/>
    </row>
    <row r="375" spans="1:5" ht="12.75">
      <c r="A375" s="158"/>
      <c r="B375" s="158"/>
      <c r="C375" s="158"/>
      <c r="D375" s="170"/>
      <c r="E375" s="158"/>
    </row>
    <row r="376" spans="1:5" ht="12.75">
      <c r="A376" s="158"/>
      <c r="B376" s="158"/>
      <c r="C376" s="158"/>
      <c r="D376" s="170"/>
      <c r="E376" s="158"/>
    </row>
    <row r="377" spans="1:5" ht="12.75">
      <c r="A377" s="158"/>
      <c r="B377" s="158"/>
      <c r="C377" s="158"/>
      <c r="D377" s="170"/>
      <c r="E377" s="158"/>
    </row>
    <row r="378" spans="1:5" ht="12.75">
      <c r="A378" s="158"/>
      <c r="B378" s="158"/>
      <c r="C378" s="158"/>
      <c r="D378" s="170"/>
      <c r="E378" s="158"/>
    </row>
    <row r="379" spans="1:5" ht="12.75">
      <c r="A379" s="158"/>
      <c r="B379" s="158"/>
      <c r="C379" s="158"/>
      <c r="D379" s="170"/>
      <c r="E379" s="158"/>
    </row>
    <row r="380" spans="1:5" ht="12.75">
      <c r="A380" s="158"/>
      <c r="B380" s="158"/>
      <c r="C380" s="158"/>
      <c r="D380" s="170"/>
      <c r="E380" s="158"/>
    </row>
    <row r="381" spans="1:5" ht="12.75">
      <c r="A381" s="158"/>
      <c r="B381" s="158"/>
      <c r="C381" s="158"/>
      <c r="D381" s="170"/>
      <c r="E381" s="158"/>
    </row>
    <row r="382" spans="1:5" ht="12.75">
      <c r="A382" s="158"/>
      <c r="B382" s="158"/>
      <c r="C382" s="158"/>
      <c r="D382" s="170"/>
      <c r="E382" s="158"/>
    </row>
    <row r="383" spans="1:5" ht="12.75">
      <c r="A383" s="158"/>
      <c r="B383" s="158"/>
      <c r="C383" s="158"/>
      <c r="D383" s="170"/>
      <c r="E383" s="158"/>
    </row>
    <row r="384" spans="1:5" ht="12.75">
      <c r="A384" s="158"/>
      <c r="B384" s="158"/>
      <c r="C384" s="158"/>
      <c r="D384" s="170"/>
      <c r="E384" s="158"/>
    </row>
    <row r="385" spans="1:5" ht="12.75">
      <c r="A385" s="158"/>
      <c r="B385" s="158"/>
      <c r="C385" s="158"/>
      <c r="D385" s="170"/>
      <c r="E385" s="158"/>
    </row>
    <row r="386" spans="1:5" ht="12.75">
      <c r="A386" s="158"/>
      <c r="B386" s="158"/>
      <c r="C386" s="158"/>
      <c r="D386" s="170"/>
      <c r="E386" s="158"/>
    </row>
    <row r="387" spans="1:5" ht="12.75">
      <c r="A387" s="158"/>
      <c r="B387" s="158"/>
      <c r="C387" s="158"/>
      <c r="D387" s="170"/>
      <c r="E387" s="158"/>
    </row>
    <row r="388" spans="1:5" ht="12.75">
      <c r="A388" s="158"/>
      <c r="B388" s="158"/>
      <c r="C388" s="158"/>
      <c r="D388" s="170"/>
      <c r="E388" s="158"/>
    </row>
    <row r="389" spans="1:5" ht="12.75">
      <c r="A389" s="158"/>
      <c r="B389" s="158"/>
      <c r="C389" s="158"/>
      <c r="D389" s="170"/>
      <c r="E389" s="158"/>
    </row>
    <row r="390" spans="1:5" ht="12.75">
      <c r="A390" s="158"/>
      <c r="B390" s="158"/>
      <c r="C390" s="158"/>
      <c r="D390" s="170"/>
      <c r="E390" s="158"/>
    </row>
    <row r="391" spans="1:5" ht="12.75">
      <c r="A391" s="158"/>
      <c r="B391" s="158"/>
      <c r="C391" s="158"/>
      <c r="D391" s="170"/>
      <c r="E391" s="158"/>
    </row>
    <row r="392" spans="1:5" ht="12.75">
      <c r="A392" s="158"/>
      <c r="B392" s="158"/>
      <c r="C392" s="158"/>
      <c r="D392" s="170"/>
      <c r="E392" s="158"/>
    </row>
    <row r="393" spans="1:5" ht="12.75">
      <c r="A393" s="158"/>
      <c r="B393" s="158"/>
      <c r="C393" s="158"/>
      <c r="D393" s="170"/>
      <c r="E393" s="158"/>
    </row>
    <row r="394" spans="1:5" ht="12.75">
      <c r="A394" s="158"/>
      <c r="B394" s="158"/>
      <c r="C394" s="158"/>
      <c r="D394" s="170"/>
      <c r="E394" s="158"/>
    </row>
    <row r="395" spans="1:5" ht="12.75">
      <c r="A395" s="158"/>
      <c r="B395" s="158"/>
      <c r="C395" s="158"/>
      <c r="D395" s="170"/>
      <c r="E395" s="158"/>
    </row>
    <row r="396" spans="1:5" ht="12.75">
      <c r="A396" s="158"/>
      <c r="B396" s="158"/>
      <c r="C396" s="158"/>
      <c r="D396" s="170"/>
      <c r="E396" s="158"/>
    </row>
    <row r="397" spans="1:5" ht="12.75">
      <c r="A397" s="158"/>
      <c r="B397" s="158"/>
      <c r="C397" s="158"/>
      <c r="D397" s="170"/>
      <c r="E397" s="158"/>
    </row>
    <row r="398" spans="1:5" ht="12.75">
      <c r="A398" s="158"/>
      <c r="B398" s="158"/>
      <c r="C398" s="158"/>
      <c r="D398" s="170"/>
      <c r="E398" s="158"/>
    </row>
    <row r="399" spans="1:5" ht="12.75">
      <c r="A399" s="158"/>
      <c r="B399" s="158"/>
      <c r="C399" s="158"/>
      <c r="D399" s="170"/>
      <c r="E399" s="158"/>
    </row>
    <row r="400" spans="1:5" ht="12.75">
      <c r="A400" s="158"/>
      <c r="B400" s="158"/>
      <c r="C400" s="158"/>
      <c r="D400" s="170"/>
      <c r="E400" s="158"/>
    </row>
    <row r="401" spans="1:5" ht="12.75">
      <c r="A401" s="158"/>
      <c r="B401" s="158"/>
      <c r="C401" s="158"/>
      <c r="D401" s="170"/>
      <c r="E401" s="158"/>
    </row>
    <row r="402" spans="1:5" ht="12.75">
      <c r="A402" s="158"/>
      <c r="B402" s="158"/>
      <c r="C402" s="158"/>
      <c r="D402" s="170"/>
      <c r="E402" s="158"/>
    </row>
    <row r="403" spans="1:5" ht="12.75">
      <c r="A403" s="158"/>
      <c r="B403" s="158"/>
      <c r="C403" s="158"/>
      <c r="D403" s="170"/>
      <c r="E403" s="158"/>
    </row>
    <row r="404" spans="1:5" ht="12.75">
      <c r="A404" s="158"/>
      <c r="B404" s="158"/>
      <c r="C404" s="158"/>
      <c r="D404" s="170"/>
      <c r="E404" s="158"/>
    </row>
    <row r="405" spans="1:5" ht="12.75">
      <c r="A405" s="158"/>
      <c r="B405" s="158"/>
      <c r="C405" s="158"/>
      <c r="D405" s="170"/>
      <c r="E405" s="158"/>
    </row>
    <row r="406" spans="1:5" ht="12.75">
      <c r="A406" s="158"/>
      <c r="B406" s="158"/>
      <c r="C406" s="158"/>
      <c r="D406" s="170"/>
      <c r="E406" s="158"/>
    </row>
    <row r="407" spans="1:5" ht="12.75">
      <c r="A407" s="158"/>
      <c r="B407" s="158"/>
      <c r="C407" s="158"/>
      <c r="D407" s="170"/>
      <c r="E407" s="158"/>
    </row>
    <row r="408" spans="1:5" ht="12.75">
      <c r="A408" s="158"/>
      <c r="B408" s="158"/>
      <c r="C408" s="158"/>
      <c r="D408" s="170"/>
      <c r="E408" s="158"/>
    </row>
    <row r="409" spans="1:5" ht="12.75">
      <c r="A409" s="158"/>
      <c r="B409" s="158"/>
      <c r="C409" s="158"/>
      <c r="D409" s="170"/>
      <c r="E409" s="158"/>
    </row>
    <row r="410" spans="1:5" ht="12.75">
      <c r="A410" s="158"/>
      <c r="B410" s="158"/>
      <c r="C410" s="158"/>
      <c r="D410" s="170"/>
      <c r="E410" s="158"/>
    </row>
    <row r="411" spans="1:5" ht="12.75">
      <c r="A411" s="158"/>
      <c r="B411" s="158"/>
      <c r="C411" s="158"/>
      <c r="D411" s="170"/>
      <c r="E411" s="158"/>
    </row>
    <row r="412" spans="1:5" ht="12.75">
      <c r="A412" s="158"/>
      <c r="B412" s="158"/>
      <c r="C412" s="158"/>
      <c r="D412" s="170"/>
      <c r="E412" s="158"/>
    </row>
    <row r="413" spans="1:5" ht="12.75">
      <c r="A413" s="158"/>
      <c r="B413" s="158"/>
      <c r="C413" s="158"/>
      <c r="D413" s="170"/>
      <c r="E413" s="158"/>
    </row>
    <row r="414" spans="1:5" ht="12.75">
      <c r="A414" s="158"/>
      <c r="B414" s="158"/>
      <c r="C414" s="158"/>
      <c r="D414" s="170"/>
      <c r="E414" s="158"/>
    </row>
    <row r="415" spans="1:5" ht="12.75">
      <c r="A415" s="158"/>
      <c r="B415" s="158"/>
      <c r="C415" s="158"/>
      <c r="D415" s="170"/>
      <c r="E415" s="158"/>
    </row>
    <row r="416" spans="1:5" ht="12.75">
      <c r="A416" s="158"/>
      <c r="B416" s="158"/>
      <c r="C416" s="158"/>
      <c r="D416" s="170"/>
      <c r="E416" s="158"/>
    </row>
    <row r="417" spans="1:5" ht="12.75">
      <c r="A417" s="158"/>
      <c r="B417" s="158"/>
      <c r="C417" s="158"/>
      <c r="D417" s="170"/>
      <c r="E417" s="158"/>
    </row>
    <row r="418" spans="1:5" ht="12.75">
      <c r="A418" s="158"/>
      <c r="B418" s="158"/>
      <c r="C418" s="158"/>
      <c r="D418" s="170"/>
      <c r="E418" s="158"/>
    </row>
    <row r="419" spans="1:5" ht="12.75">
      <c r="A419" s="158"/>
      <c r="B419" s="158"/>
      <c r="C419" s="158"/>
      <c r="D419" s="170"/>
      <c r="E419" s="158"/>
    </row>
    <row r="420" spans="1:5" ht="12.75">
      <c r="A420" s="158"/>
      <c r="B420" s="158"/>
      <c r="C420" s="158"/>
      <c r="D420" s="170"/>
      <c r="E420" s="158"/>
    </row>
    <row r="421" spans="1:5" ht="12.75">
      <c r="A421" s="158"/>
      <c r="B421" s="158"/>
      <c r="C421" s="158"/>
      <c r="D421" s="170"/>
      <c r="E421" s="158"/>
    </row>
    <row r="422" spans="1:5" ht="12.75">
      <c r="A422" s="158"/>
      <c r="B422" s="158"/>
      <c r="C422" s="158"/>
      <c r="D422" s="170"/>
      <c r="E422" s="158"/>
    </row>
    <row r="423" spans="1:5" ht="12.75">
      <c r="A423" s="158"/>
      <c r="B423" s="158"/>
      <c r="C423" s="158"/>
      <c r="D423" s="170"/>
      <c r="E423" s="158"/>
    </row>
    <row r="424" spans="1:5" ht="12.75">
      <c r="A424" s="158"/>
      <c r="B424" s="158"/>
      <c r="C424" s="158"/>
      <c r="D424" s="170"/>
      <c r="E424" s="158"/>
    </row>
    <row r="425" spans="1:5" ht="12.75">
      <c r="A425" s="158"/>
      <c r="B425" s="158"/>
      <c r="C425" s="158"/>
      <c r="D425" s="170"/>
      <c r="E425" s="158"/>
    </row>
    <row r="426" spans="1:5" ht="12.75">
      <c r="A426" s="158"/>
      <c r="B426" s="158"/>
      <c r="C426" s="158"/>
      <c r="D426" s="170"/>
      <c r="E426" s="158"/>
    </row>
    <row r="427" spans="1:5" ht="12.75">
      <c r="A427" s="158"/>
      <c r="B427" s="158"/>
      <c r="C427" s="158"/>
      <c r="D427" s="170"/>
      <c r="E427" s="158"/>
    </row>
    <row r="428" spans="1:5" ht="12.75">
      <c r="A428" s="158"/>
      <c r="B428" s="158"/>
      <c r="C428" s="158"/>
      <c r="D428" s="170"/>
      <c r="E428" s="158"/>
    </row>
    <row r="429" spans="1:5" ht="12.75">
      <c r="A429" s="158"/>
      <c r="B429" s="158"/>
      <c r="C429" s="158"/>
      <c r="D429" s="170"/>
      <c r="E429" s="158"/>
    </row>
    <row r="430" spans="1:5" ht="12.75">
      <c r="A430" s="158"/>
      <c r="B430" s="158"/>
      <c r="C430" s="158"/>
      <c r="D430" s="170"/>
      <c r="E430" s="158"/>
    </row>
    <row r="431" spans="1:5" ht="12.75">
      <c r="A431" s="158"/>
      <c r="B431" s="158"/>
      <c r="C431" s="158"/>
      <c r="D431" s="170"/>
      <c r="E431" s="158"/>
    </row>
    <row r="432" spans="1:5" ht="12.75">
      <c r="A432" s="158"/>
      <c r="B432" s="158"/>
      <c r="C432" s="158"/>
      <c r="D432" s="170"/>
      <c r="E432" s="158"/>
    </row>
    <row r="433" spans="1:5" ht="12.75">
      <c r="A433" s="158"/>
      <c r="B433" s="158"/>
      <c r="C433" s="158"/>
      <c r="D433" s="170"/>
      <c r="E433" s="158"/>
    </row>
    <row r="434" spans="1:5" ht="12.75">
      <c r="A434" s="158"/>
      <c r="B434" s="158"/>
      <c r="C434" s="158"/>
      <c r="D434" s="170"/>
      <c r="E434" s="158"/>
    </row>
    <row r="435" spans="1:5" ht="12.75">
      <c r="A435" s="158"/>
      <c r="B435" s="158"/>
      <c r="C435" s="158"/>
      <c r="D435" s="170"/>
      <c r="E435" s="158"/>
    </row>
    <row r="436" spans="1:5" ht="12.75">
      <c r="A436" s="158"/>
      <c r="B436" s="158"/>
      <c r="C436" s="158"/>
      <c r="D436" s="170"/>
      <c r="E436" s="158"/>
    </row>
    <row r="437" spans="1:5" ht="12.75">
      <c r="A437" s="158"/>
      <c r="B437" s="158"/>
      <c r="C437" s="158"/>
      <c r="D437" s="170"/>
      <c r="E437" s="158"/>
    </row>
    <row r="438" spans="1:5" ht="12.75">
      <c r="A438" s="158"/>
      <c r="B438" s="158"/>
      <c r="C438" s="158"/>
      <c r="D438" s="170"/>
      <c r="E438" s="158"/>
    </row>
    <row r="439" spans="1:5" ht="12.75">
      <c r="A439" s="158"/>
      <c r="B439" s="158"/>
      <c r="C439" s="158"/>
      <c r="D439" s="170"/>
      <c r="E439" s="158"/>
    </row>
    <row r="440" spans="1:5" ht="12.75">
      <c r="A440" s="158"/>
      <c r="B440" s="158"/>
      <c r="C440" s="158"/>
      <c r="D440" s="170"/>
      <c r="E440" s="158"/>
    </row>
    <row r="441" spans="1:5" ht="12.75">
      <c r="A441" s="158"/>
      <c r="B441" s="158"/>
      <c r="C441" s="158"/>
      <c r="D441" s="170"/>
      <c r="E441" s="158"/>
    </row>
    <row r="442" spans="1:5" ht="12.75">
      <c r="A442" s="158"/>
      <c r="B442" s="158"/>
      <c r="C442" s="158"/>
      <c r="D442" s="170"/>
      <c r="E442" s="158"/>
    </row>
    <row r="443" spans="1:5" ht="12.75">
      <c r="A443" s="158"/>
      <c r="B443" s="158"/>
      <c r="C443" s="158"/>
      <c r="D443" s="170"/>
      <c r="E443" s="158"/>
    </row>
    <row r="444" spans="1:5" ht="12.75">
      <c r="A444" s="158"/>
      <c r="B444" s="158"/>
      <c r="C444" s="158"/>
      <c r="D444" s="170"/>
      <c r="E444" s="158"/>
    </row>
    <row r="445" spans="1:5" ht="12.75">
      <c r="A445" s="158"/>
      <c r="B445" s="158"/>
      <c r="C445" s="158"/>
      <c r="D445" s="170"/>
      <c r="E445" s="158"/>
    </row>
    <row r="446" spans="1:5" ht="12.75">
      <c r="A446" s="158"/>
      <c r="B446" s="158"/>
      <c r="C446" s="158"/>
      <c r="D446" s="170"/>
      <c r="E446" s="158"/>
    </row>
    <row r="447" spans="1:5" ht="12.75">
      <c r="A447" s="158"/>
      <c r="B447" s="158"/>
      <c r="C447" s="158"/>
      <c r="D447" s="170"/>
      <c r="E447" s="158"/>
    </row>
    <row r="448" spans="1:5" ht="12.75">
      <c r="A448" s="158"/>
      <c r="B448" s="158"/>
      <c r="C448" s="158"/>
      <c r="D448" s="170"/>
      <c r="E448" s="158"/>
    </row>
    <row r="449" spans="1:5" ht="12.75">
      <c r="A449" s="158"/>
      <c r="B449" s="158"/>
      <c r="C449" s="158"/>
      <c r="D449" s="170"/>
      <c r="E449" s="158"/>
    </row>
    <row r="450" spans="1:5" ht="12.75">
      <c r="A450" s="158"/>
      <c r="B450" s="158"/>
      <c r="C450" s="158"/>
      <c r="D450" s="170"/>
      <c r="E450" s="158"/>
    </row>
    <row r="451" spans="1:5" ht="12.75">
      <c r="A451" s="158"/>
      <c r="B451" s="158"/>
      <c r="C451" s="158"/>
      <c r="D451" s="170"/>
      <c r="E451" s="158"/>
    </row>
    <row r="452" spans="1:5" ht="12.75">
      <c r="A452" s="158"/>
      <c r="B452" s="158"/>
      <c r="C452" s="158"/>
      <c r="D452" s="170"/>
      <c r="E452" s="158"/>
    </row>
    <row r="453" spans="1:5" ht="12.75">
      <c r="A453" s="158"/>
      <c r="B453" s="158"/>
      <c r="C453" s="158"/>
      <c r="D453" s="170"/>
      <c r="E453" s="158"/>
    </row>
    <row r="454" spans="1:5" ht="12.75">
      <c r="A454" s="158"/>
      <c r="B454" s="158"/>
      <c r="C454" s="158"/>
      <c r="D454" s="170"/>
      <c r="E454" s="158"/>
    </row>
    <row r="455" spans="1:5" ht="12.75">
      <c r="A455" s="158"/>
      <c r="B455" s="158"/>
      <c r="C455" s="158"/>
      <c r="D455" s="170"/>
      <c r="E455" s="158"/>
    </row>
    <row r="456" spans="1:5" ht="12.75">
      <c r="A456" s="158"/>
      <c r="B456" s="158"/>
      <c r="C456" s="158"/>
      <c r="D456" s="170"/>
      <c r="E456" s="158"/>
    </row>
    <row r="457" spans="1:5" ht="12.75">
      <c r="A457" s="158"/>
      <c r="B457" s="158"/>
      <c r="C457" s="158"/>
      <c r="D457" s="170"/>
      <c r="E457" s="158"/>
    </row>
    <row r="458" spans="1:5" ht="12.75">
      <c r="A458" s="158"/>
      <c r="B458" s="158"/>
      <c r="C458" s="158"/>
      <c r="D458" s="170"/>
      <c r="E458" s="158"/>
    </row>
    <row r="459" spans="1:5" ht="12.75">
      <c r="A459" s="158"/>
      <c r="B459" s="158"/>
      <c r="C459" s="158"/>
      <c r="D459" s="170"/>
      <c r="E459" s="158"/>
    </row>
    <row r="460" spans="1:5" ht="12.75">
      <c r="A460" s="158"/>
      <c r="B460" s="158"/>
      <c r="C460" s="158"/>
      <c r="D460" s="170"/>
      <c r="E460" s="158"/>
    </row>
    <row r="461" spans="1:5" ht="12.75">
      <c r="A461" s="158"/>
      <c r="B461" s="158"/>
      <c r="C461" s="158"/>
      <c r="D461" s="170"/>
      <c r="E461" s="158"/>
    </row>
    <row r="462" spans="1:5" ht="12.75">
      <c r="A462" s="158"/>
      <c r="B462" s="158"/>
      <c r="C462" s="158"/>
      <c r="D462" s="170"/>
      <c r="E462" s="158"/>
    </row>
    <row r="463" spans="1:5" ht="12.75">
      <c r="A463" s="158"/>
      <c r="B463" s="158"/>
      <c r="C463" s="158"/>
      <c r="D463" s="170"/>
      <c r="E463" s="158"/>
    </row>
    <row r="464" spans="1:5" ht="12.75">
      <c r="A464" s="158"/>
      <c r="B464" s="158"/>
      <c r="C464" s="158"/>
      <c r="D464" s="170"/>
      <c r="E464" s="158"/>
    </row>
    <row r="465" spans="1:5" ht="12.75">
      <c r="A465" s="158"/>
      <c r="B465" s="158"/>
      <c r="C465" s="158"/>
      <c r="D465" s="170"/>
      <c r="E465" s="158"/>
    </row>
    <row r="466" spans="1:5" ht="12.75">
      <c r="A466" s="158"/>
      <c r="B466" s="158"/>
      <c r="C466" s="158"/>
      <c r="D466" s="170"/>
      <c r="E466" s="158"/>
    </row>
    <row r="467" spans="1:5" ht="12.75">
      <c r="A467" s="158"/>
      <c r="B467" s="158"/>
      <c r="C467" s="158"/>
      <c r="D467" s="170"/>
      <c r="E467" s="158"/>
    </row>
    <row r="468" spans="1:5" ht="12.75">
      <c r="A468" s="158"/>
      <c r="B468" s="158"/>
      <c r="C468" s="158"/>
      <c r="D468" s="170"/>
      <c r="E468" s="158"/>
    </row>
    <row r="469" spans="1:5" ht="12.75">
      <c r="A469" s="158"/>
      <c r="B469" s="158"/>
      <c r="C469" s="158"/>
      <c r="D469" s="170"/>
      <c r="E469" s="158"/>
    </row>
    <row r="470" spans="1:5" ht="12.75">
      <c r="A470" s="158"/>
      <c r="B470" s="158"/>
      <c r="C470" s="158"/>
      <c r="D470" s="170"/>
      <c r="E470" s="158"/>
    </row>
    <row r="471" spans="1:5" ht="12.75">
      <c r="A471" s="158"/>
      <c r="B471" s="158"/>
      <c r="C471" s="158"/>
      <c r="D471" s="170"/>
      <c r="E471" s="158"/>
    </row>
    <row r="472" spans="1:5" ht="12.75">
      <c r="A472" s="158"/>
      <c r="B472" s="158"/>
      <c r="C472" s="158"/>
      <c r="D472" s="170"/>
      <c r="E472" s="158"/>
    </row>
    <row r="473" spans="1:5" ht="12.75">
      <c r="A473" s="158"/>
      <c r="B473" s="158"/>
      <c r="C473" s="158"/>
      <c r="D473" s="170"/>
      <c r="E473" s="158"/>
    </row>
    <row r="474" spans="1:5" ht="12.75">
      <c r="A474" s="158"/>
      <c r="B474" s="158"/>
      <c r="C474" s="158"/>
      <c r="D474" s="170"/>
      <c r="E474" s="158"/>
    </row>
    <row r="475" spans="1:5" ht="12.75">
      <c r="A475" s="158"/>
      <c r="B475" s="158"/>
      <c r="C475" s="158"/>
      <c r="D475" s="170"/>
      <c r="E475" s="158"/>
    </row>
    <row r="476" spans="1:5" ht="12.75">
      <c r="A476" s="158"/>
      <c r="B476" s="158"/>
      <c r="C476" s="158"/>
      <c r="D476" s="170"/>
      <c r="E476" s="158"/>
    </row>
    <row r="477" spans="1:5" ht="12.75">
      <c r="A477" s="158"/>
      <c r="B477" s="158"/>
      <c r="C477" s="158"/>
      <c r="D477" s="170"/>
      <c r="E477" s="158"/>
    </row>
    <row r="478" spans="1:5" ht="12.75">
      <c r="A478" s="158"/>
      <c r="B478" s="158"/>
      <c r="C478" s="158"/>
      <c r="D478" s="170"/>
      <c r="E478" s="158"/>
    </row>
    <row r="479" spans="1:5" ht="12.75">
      <c r="A479" s="158"/>
      <c r="B479" s="158"/>
      <c r="C479" s="158"/>
      <c r="D479" s="170"/>
      <c r="E479" s="158"/>
    </row>
    <row r="480" spans="1:5" ht="12.75">
      <c r="A480" s="158"/>
      <c r="B480" s="158"/>
      <c r="C480" s="158"/>
      <c r="D480" s="170"/>
      <c r="E480" s="158"/>
    </row>
    <row r="481" spans="1:5" ht="12.75">
      <c r="A481" s="158"/>
      <c r="B481" s="158"/>
      <c r="C481" s="158"/>
      <c r="D481" s="170"/>
      <c r="E481" s="158"/>
    </row>
    <row r="482" spans="1:5" ht="12.75">
      <c r="A482" s="158"/>
      <c r="B482" s="158"/>
      <c r="C482" s="158"/>
      <c r="D482" s="170"/>
      <c r="E482" s="158"/>
    </row>
    <row r="483" spans="1:5" ht="12.75">
      <c r="A483" s="158"/>
      <c r="B483" s="158"/>
      <c r="C483" s="158"/>
      <c r="D483" s="170"/>
      <c r="E483" s="158"/>
    </row>
    <row r="484" spans="1:5" ht="12.75">
      <c r="A484" s="158"/>
      <c r="B484" s="158"/>
      <c r="C484" s="158"/>
      <c r="D484" s="170"/>
      <c r="E484" s="158"/>
    </row>
    <row r="485" spans="1:5" ht="12.75">
      <c r="A485" s="158"/>
      <c r="B485" s="158"/>
      <c r="C485" s="158"/>
      <c r="D485" s="170"/>
      <c r="E485" s="158"/>
    </row>
    <row r="486" spans="1:5" ht="12.75">
      <c r="A486" s="158"/>
      <c r="B486" s="158"/>
      <c r="C486" s="158"/>
      <c r="D486" s="170"/>
      <c r="E486" s="158"/>
    </row>
    <row r="487" spans="1:5" ht="12.75">
      <c r="A487" s="158"/>
      <c r="B487" s="158"/>
      <c r="C487" s="158"/>
      <c r="D487" s="170"/>
      <c r="E487" s="158"/>
    </row>
    <row r="488" spans="1:5" ht="12.75">
      <c r="A488" s="158"/>
      <c r="B488" s="158"/>
      <c r="C488" s="158"/>
      <c r="D488" s="170"/>
      <c r="E488" s="158"/>
    </row>
    <row r="489" spans="1:5" ht="12.75">
      <c r="A489" s="158"/>
      <c r="B489" s="158"/>
      <c r="C489" s="158"/>
      <c r="D489" s="170"/>
      <c r="E489" s="158"/>
    </row>
    <row r="490" spans="1:5" ht="12.75">
      <c r="A490" s="158"/>
      <c r="B490" s="158"/>
      <c r="C490" s="158"/>
      <c r="D490" s="170"/>
      <c r="E490" s="158"/>
    </row>
    <row r="491" spans="1:5" ht="12.75">
      <c r="A491" s="158"/>
      <c r="B491" s="158"/>
      <c r="C491" s="158"/>
      <c r="D491" s="170"/>
      <c r="E491" s="158"/>
    </row>
    <row r="492" spans="1:5" ht="12.75">
      <c r="A492" s="158"/>
      <c r="B492" s="158"/>
      <c r="C492" s="158"/>
      <c r="D492" s="170"/>
      <c r="E492" s="158"/>
    </row>
    <row r="493" spans="1:5" ht="12.75">
      <c r="A493" s="158"/>
      <c r="B493" s="158"/>
      <c r="C493" s="158"/>
      <c r="D493" s="170"/>
      <c r="E493" s="158"/>
    </row>
    <row r="494" spans="1:5" ht="12.75">
      <c r="A494" s="158"/>
      <c r="B494" s="158"/>
      <c r="C494" s="158"/>
      <c r="D494" s="170"/>
      <c r="E494" s="158"/>
    </row>
    <row r="495" spans="1:5" ht="12.75">
      <c r="A495" s="158"/>
      <c r="B495" s="158"/>
      <c r="C495" s="158"/>
      <c r="D495" s="170"/>
      <c r="E495" s="158"/>
    </row>
    <row r="496" spans="1:5" ht="12.75">
      <c r="A496" s="158"/>
      <c r="B496" s="158"/>
      <c r="C496" s="158"/>
      <c r="D496" s="170"/>
      <c r="E496" s="158"/>
    </row>
    <row r="497" spans="1:5" ht="12.75">
      <c r="A497" s="158"/>
      <c r="B497" s="158"/>
      <c r="C497" s="158"/>
      <c r="D497" s="170"/>
      <c r="E497" s="158"/>
    </row>
    <row r="498" spans="1:5" ht="12.75">
      <c r="A498" s="158"/>
      <c r="B498" s="158"/>
      <c r="C498" s="158"/>
      <c r="D498" s="170"/>
      <c r="E498" s="158"/>
    </row>
    <row r="499" spans="1:5" ht="12.75">
      <c r="A499" s="158"/>
      <c r="B499" s="158"/>
      <c r="C499" s="158"/>
      <c r="D499" s="170"/>
      <c r="E499" s="158"/>
    </row>
    <row r="500" spans="1:5" ht="12.75">
      <c r="A500" s="158"/>
      <c r="B500" s="158"/>
      <c r="C500" s="158"/>
      <c r="D500" s="170"/>
      <c r="E500" s="158"/>
    </row>
    <row r="501" spans="1:5" ht="12.75">
      <c r="A501" s="158"/>
      <c r="B501" s="158"/>
      <c r="C501" s="158"/>
      <c r="D501" s="170"/>
      <c r="E501" s="158"/>
    </row>
    <row r="502" spans="1:5" ht="12.75">
      <c r="A502" s="158"/>
      <c r="B502" s="158"/>
      <c r="C502" s="158"/>
      <c r="D502" s="170"/>
      <c r="E502" s="158"/>
    </row>
    <row r="503" spans="1:5" ht="12.75">
      <c r="A503" s="158"/>
      <c r="B503" s="158"/>
      <c r="C503" s="158"/>
      <c r="D503" s="170"/>
      <c r="E503" s="158"/>
    </row>
    <row r="504" spans="1:5" ht="12.75">
      <c r="A504" s="158"/>
      <c r="B504" s="158"/>
      <c r="C504" s="158"/>
      <c r="D504" s="170"/>
      <c r="E504" s="158"/>
    </row>
    <row r="505" spans="1:5" ht="12.75">
      <c r="A505" s="158"/>
      <c r="B505" s="158"/>
      <c r="C505" s="158"/>
      <c r="D505" s="170"/>
      <c r="E505" s="158"/>
    </row>
    <row r="506" spans="1:5" ht="12.75">
      <c r="A506" s="158"/>
      <c r="B506" s="158"/>
      <c r="C506" s="158"/>
      <c r="D506" s="170"/>
      <c r="E506" s="158"/>
    </row>
    <row r="507" spans="1:5" ht="12.75">
      <c r="A507" s="158"/>
      <c r="B507" s="158"/>
      <c r="C507" s="158"/>
      <c r="D507" s="170"/>
      <c r="E507" s="158"/>
    </row>
    <row r="508" spans="1:5" ht="12.75">
      <c r="A508" s="158"/>
      <c r="B508" s="158"/>
      <c r="C508" s="158"/>
      <c r="D508" s="170"/>
      <c r="E508" s="158"/>
    </row>
    <row r="509" spans="1:5" ht="12.75">
      <c r="A509" s="158"/>
      <c r="B509" s="158"/>
      <c r="C509" s="158"/>
      <c r="D509" s="170"/>
      <c r="E509" s="158"/>
    </row>
    <row r="510" spans="1:5" ht="12.75">
      <c r="A510" s="158"/>
      <c r="B510" s="158"/>
      <c r="C510" s="158"/>
      <c r="D510" s="170"/>
      <c r="E510" s="158"/>
    </row>
    <row r="511" spans="1:5" ht="12.75">
      <c r="A511" s="158"/>
      <c r="B511" s="158"/>
      <c r="C511" s="158"/>
      <c r="D511" s="170"/>
      <c r="E511" s="158"/>
    </row>
    <row r="512" spans="1:5" ht="12.75">
      <c r="A512" s="158"/>
      <c r="B512" s="158"/>
      <c r="C512" s="158"/>
      <c r="D512" s="170"/>
      <c r="E512" s="158"/>
    </row>
    <row r="513" spans="1:5" ht="12.75">
      <c r="A513" s="158"/>
      <c r="B513" s="158"/>
      <c r="C513" s="158"/>
      <c r="D513" s="170"/>
      <c r="E513" s="158"/>
    </row>
    <row r="514" spans="1:5" ht="12.75">
      <c r="A514" s="158"/>
      <c r="B514" s="158"/>
      <c r="C514" s="158"/>
      <c r="D514" s="170"/>
      <c r="E514" s="158"/>
    </row>
    <row r="515" spans="1:5" ht="12.75">
      <c r="A515" s="158"/>
      <c r="B515" s="158"/>
      <c r="C515" s="158"/>
      <c r="D515" s="170"/>
      <c r="E515" s="158"/>
    </row>
    <row r="516" spans="1:5" ht="12.75">
      <c r="A516" s="158"/>
      <c r="B516" s="158"/>
      <c r="C516" s="158"/>
      <c r="D516" s="170"/>
      <c r="E516" s="158"/>
    </row>
    <row r="517" spans="1:5" ht="12.75">
      <c r="A517" s="158"/>
      <c r="B517" s="158"/>
      <c r="C517" s="158"/>
      <c r="D517" s="170"/>
      <c r="E517" s="158"/>
    </row>
    <row r="518" spans="1:5" ht="12.75">
      <c r="A518" s="158"/>
      <c r="B518" s="158"/>
      <c r="C518" s="158"/>
      <c r="D518" s="170"/>
      <c r="E518" s="158"/>
    </row>
    <row r="519" spans="1:5" ht="12.75">
      <c r="A519" s="158"/>
      <c r="B519" s="158"/>
      <c r="C519" s="158"/>
      <c r="D519" s="170"/>
      <c r="E519" s="158"/>
    </row>
    <row r="520" spans="1:5" ht="12.75">
      <c r="A520" s="158"/>
      <c r="B520" s="158"/>
      <c r="C520" s="158"/>
      <c r="D520" s="170"/>
      <c r="E520" s="158"/>
    </row>
    <row r="521" spans="1:5" ht="12.75">
      <c r="A521" s="158"/>
      <c r="B521" s="158"/>
      <c r="C521" s="158"/>
      <c r="D521" s="170"/>
      <c r="E521" s="158"/>
    </row>
    <row r="522" spans="1:5" ht="12.75">
      <c r="A522" s="158"/>
      <c r="B522" s="158"/>
      <c r="C522" s="158"/>
      <c r="D522" s="170"/>
      <c r="E522" s="158"/>
    </row>
    <row r="523" spans="1:5" ht="12.75">
      <c r="A523" s="158"/>
      <c r="B523" s="158"/>
      <c r="C523" s="158"/>
      <c r="D523" s="170"/>
      <c r="E523" s="158"/>
    </row>
    <row r="524" spans="1:5" ht="12.75">
      <c r="A524" s="158"/>
      <c r="B524" s="158"/>
      <c r="C524" s="158"/>
      <c r="D524" s="170"/>
      <c r="E524" s="158"/>
    </row>
    <row r="525" spans="1:5" ht="12.75">
      <c r="A525" s="158"/>
      <c r="B525" s="158"/>
      <c r="C525" s="158"/>
      <c r="D525" s="170"/>
      <c r="E525" s="158"/>
    </row>
    <row r="526" spans="1:5" ht="12.75">
      <c r="A526" s="158"/>
      <c r="B526" s="158"/>
      <c r="C526" s="158"/>
      <c r="D526" s="170"/>
      <c r="E526" s="158"/>
    </row>
    <row r="527" spans="1:5" ht="12.75">
      <c r="A527" s="158"/>
      <c r="B527" s="158"/>
      <c r="C527" s="158"/>
      <c r="D527" s="170"/>
      <c r="E527" s="158"/>
    </row>
    <row r="528" spans="1:5" ht="12.75">
      <c r="A528" s="158"/>
      <c r="B528" s="158"/>
      <c r="C528" s="158"/>
      <c r="D528" s="170"/>
      <c r="E528" s="158"/>
    </row>
    <row r="529" spans="1:5" ht="12.75">
      <c r="A529" s="158"/>
      <c r="B529" s="158"/>
      <c r="C529" s="158"/>
      <c r="D529" s="170"/>
      <c r="E529" s="158"/>
    </row>
    <row r="530" spans="1:5" ht="12.75">
      <c r="A530" s="158"/>
      <c r="B530" s="158"/>
      <c r="C530" s="158"/>
      <c r="D530" s="170"/>
      <c r="E530" s="158"/>
    </row>
    <row r="531" spans="1:5" ht="12.75">
      <c r="A531" s="158"/>
      <c r="B531" s="158"/>
      <c r="C531" s="158"/>
      <c r="D531" s="170"/>
      <c r="E531" s="158"/>
    </row>
    <row r="532" spans="1:5" ht="12.75">
      <c r="A532" s="158"/>
      <c r="B532" s="158"/>
      <c r="C532" s="158"/>
      <c r="D532" s="170"/>
      <c r="E532" s="158"/>
    </row>
    <row r="533" spans="1:5" ht="12.75">
      <c r="A533" s="158"/>
      <c r="B533" s="158"/>
      <c r="C533" s="158"/>
      <c r="D533" s="170"/>
      <c r="E533" s="158"/>
    </row>
    <row r="534" spans="1:5" ht="12.75">
      <c r="A534" s="158"/>
      <c r="B534" s="158"/>
      <c r="C534" s="158"/>
      <c r="D534" s="170"/>
      <c r="E534" s="158"/>
    </row>
    <row r="535" spans="1:5" ht="12.75">
      <c r="A535" s="158"/>
      <c r="B535" s="158"/>
      <c r="C535" s="158"/>
      <c r="D535" s="170"/>
      <c r="E535" s="158"/>
    </row>
    <row r="536" spans="1:5" ht="12.75">
      <c r="A536" s="158"/>
      <c r="B536" s="158"/>
      <c r="C536" s="158"/>
      <c r="D536" s="170"/>
      <c r="E536" s="158"/>
    </row>
    <row r="537" spans="1:5" ht="12.75">
      <c r="A537" s="158"/>
      <c r="B537" s="158"/>
      <c r="C537" s="158"/>
      <c r="D537" s="170"/>
      <c r="E537" s="158"/>
    </row>
    <row r="538" spans="1:5" ht="12.75">
      <c r="A538" s="158"/>
      <c r="B538" s="158"/>
      <c r="C538" s="158"/>
      <c r="D538" s="170"/>
      <c r="E538" s="158"/>
    </row>
    <row r="539" spans="1:5" ht="12.75">
      <c r="A539" s="158"/>
      <c r="B539" s="158"/>
      <c r="C539" s="158"/>
      <c r="D539" s="170"/>
      <c r="E539" s="158"/>
    </row>
    <row r="540" spans="1:5" ht="12.75">
      <c r="A540" s="158"/>
      <c r="B540" s="158"/>
      <c r="C540" s="158"/>
      <c r="D540" s="170"/>
      <c r="E540" s="158"/>
    </row>
    <row r="541" spans="1:5" ht="12.75">
      <c r="A541" s="158"/>
      <c r="B541" s="158"/>
      <c r="C541" s="158"/>
      <c r="D541" s="170"/>
      <c r="E541" s="158"/>
    </row>
    <row r="542" spans="1:5" ht="12.75">
      <c r="A542" s="158"/>
      <c r="B542" s="158"/>
      <c r="C542" s="158"/>
      <c r="D542" s="170"/>
      <c r="E542" s="158"/>
    </row>
    <row r="543" spans="1:5" ht="12.75">
      <c r="A543" s="158"/>
      <c r="B543" s="158"/>
      <c r="C543" s="158"/>
      <c r="D543" s="170"/>
      <c r="E543" s="158"/>
    </row>
    <row r="544" spans="1:5" ht="12.75">
      <c r="A544" s="158"/>
      <c r="B544" s="158"/>
      <c r="C544" s="158"/>
      <c r="D544" s="170"/>
      <c r="E544" s="158"/>
    </row>
    <row r="545" spans="1:5" ht="12.75">
      <c r="A545" s="158"/>
      <c r="B545" s="158"/>
      <c r="C545" s="158"/>
      <c r="D545" s="170"/>
      <c r="E545" s="158"/>
    </row>
    <row r="546" spans="1:5" ht="12.75">
      <c r="A546" s="158"/>
      <c r="B546" s="158"/>
      <c r="C546" s="158"/>
      <c r="D546" s="170"/>
      <c r="E546" s="158"/>
    </row>
    <row r="547" spans="1:5" ht="12.75">
      <c r="A547" s="158"/>
      <c r="B547" s="158"/>
      <c r="C547" s="158"/>
      <c r="D547" s="170"/>
      <c r="E547" s="158"/>
    </row>
    <row r="548" spans="1:5" ht="12.75">
      <c r="A548" s="158"/>
      <c r="B548" s="158"/>
      <c r="C548" s="158"/>
      <c r="D548" s="170"/>
      <c r="E548" s="158"/>
    </row>
    <row r="549" spans="1:5" ht="12.75">
      <c r="A549" s="158"/>
      <c r="B549" s="158"/>
      <c r="C549" s="158"/>
      <c r="D549" s="170"/>
      <c r="E549" s="158"/>
    </row>
    <row r="550" spans="1:5" ht="12.75">
      <c r="A550" s="158"/>
      <c r="B550" s="158"/>
      <c r="C550" s="158"/>
      <c r="D550" s="170"/>
      <c r="E550" s="158"/>
    </row>
    <row r="551" spans="1:5" ht="12.75">
      <c r="A551" s="158"/>
      <c r="B551" s="158"/>
      <c r="C551" s="158"/>
      <c r="D551" s="170"/>
      <c r="E551" s="158"/>
    </row>
    <row r="552" spans="1:5" ht="12.75">
      <c r="A552" s="158"/>
      <c r="B552" s="158"/>
      <c r="C552" s="158"/>
      <c r="D552" s="170"/>
      <c r="E552" s="158"/>
    </row>
    <row r="553" spans="1:5" ht="12.75">
      <c r="A553" s="158"/>
      <c r="B553" s="158"/>
      <c r="C553" s="158"/>
      <c r="D553" s="170"/>
      <c r="E553" s="158"/>
    </row>
    <row r="554" spans="1:5" ht="12.75">
      <c r="A554" s="158"/>
      <c r="B554" s="158"/>
      <c r="C554" s="158"/>
      <c r="D554" s="170"/>
      <c r="E554" s="158"/>
    </row>
    <row r="555" spans="1:5" ht="12.75">
      <c r="A555" s="158"/>
      <c r="B555" s="158"/>
      <c r="C555" s="158"/>
      <c r="D555" s="170"/>
      <c r="E555" s="158"/>
    </row>
    <row r="556" spans="1:5" ht="12.75">
      <c r="A556" s="158"/>
      <c r="B556" s="158"/>
      <c r="C556" s="158"/>
      <c r="D556" s="170"/>
      <c r="E556" s="158"/>
    </row>
    <row r="557" spans="1:5" ht="12.75">
      <c r="A557" s="158"/>
      <c r="B557" s="158"/>
      <c r="C557" s="158"/>
      <c r="D557" s="170"/>
      <c r="E557" s="158"/>
    </row>
    <row r="558" spans="1:5" ht="12.75">
      <c r="A558" s="158"/>
      <c r="B558" s="158"/>
      <c r="C558" s="158"/>
      <c r="D558" s="170"/>
      <c r="E558" s="158"/>
    </row>
    <row r="559" spans="1:5" ht="12.75">
      <c r="A559" s="158"/>
      <c r="B559" s="158"/>
      <c r="C559" s="158"/>
      <c r="D559" s="170"/>
      <c r="E559" s="158"/>
    </row>
    <row r="560" spans="1:5" ht="12.75">
      <c r="A560" s="158"/>
      <c r="B560" s="158"/>
      <c r="C560" s="158"/>
      <c r="D560" s="170"/>
      <c r="E560" s="158"/>
    </row>
    <row r="561" spans="1:5" ht="12.75">
      <c r="A561" s="158"/>
      <c r="B561" s="158"/>
      <c r="C561" s="158"/>
      <c r="D561" s="170"/>
      <c r="E561" s="158"/>
    </row>
    <row r="562" spans="1:5" ht="12.75">
      <c r="A562" s="158"/>
      <c r="B562" s="158"/>
      <c r="C562" s="158"/>
      <c r="D562" s="170"/>
      <c r="E562" s="158"/>
    </row>
    <row r="563" spans="1:5" ht="12.75">
      <c r="A563" s="158"/>
      <c r="B563" s="158"/>
      <c r="C563" s="158"/>
      <c r="D563" s="170"/>
      <c r="E563" s="158"/>
    </row>
    <row r="564" spans="1:5" ht="12.75">
      <c r="A564" s="158"/>
      <c r="B564" s="158"/>
      <c r="C564" s="158"/>
      <c r="D564" s="170"/>
      <c r="E564" s="158"/>
    </row>
    <row r="565" spans="1:5" ht="12.75">
      <c r="A565" s="158"/>
      <c r="B565" s="158"/>
      <c r="C565" s="158"/>
      <c r="D565" s="170"/>
      <c r="E565" s="158"/>
    </row>
    <row r="566" spans="1:5" ht="12.75">
      <c r="A566" s="158"/>
      <c r="B566" s="158"/>
      <c r="C566" s="158"/>
      <c r="D566" s="170"/>
      <c r="E566" s="158"/>
    </row>
    <row r="567" spans="1:5" ht="12.75">
      <c r="A567" s="158"/>
      <c r="B567" s="158"/>
      <c r="C567" s="158"/>
      <c r="D567" s="170"/>
      <c r="E567" s="158"/>
    </row>
    <row r="568" spans="1:5" ht="12.75">
      <c r="A568" s="158"/>
      <c r="B568" s="158"/>
      <c r="C568" s="158"/>
      <c r="D568" s="170"/>
      <c r="E568" s="158"/>
    </row>
    <row r="569" spans="1:5" ht="12.75">
      <c r="A569" s="158"/>
      <c r="B569" s="158"/>
      <c r="C569" s="158"/>
      <c r="D569" s="170"/>
      <c r="E569" s="158"/>
    </row>
    <row r="570" spans="1:5" ht="12.75">
      <c r="A570" s="158"/>
      <c r="B570" s="158"/>
      <c r="C570" s="158"/>
      <c r="D570" s="170"/>
      <c r="E570" s="158"/>
    </row>
    <row r="571" spans="1:5" ht="12.75">
      <c r="A571" s="158"/>
      <c r="B571" s="158"/>
      <c r="C571" s="158"/>
      <c r="D571" s="170"/>
      <c r="E571" s="158"/>
    </row>
    <row r="572" spans="1:5" ht="12.75">
      <c r="A572" s="158"/>
      <c r="B572" s="158"/>
      <c r="C572" s="158"/>
      <c r="D572" s="170"/>
      <c r="E572" s="158"/>
    </row>
    <row r="573" spans="1:5" ht="12.75">
      <c r="A573" s="158"/>
      <c r="B573" s="158"/>
      <c r="C573" s="158"/>
      <c r="D573" s="170"/>
      <c r="E573" s="158"/>
    </row>
    <row r="574" spans="1:5" ht="12.75">
      <c r="A574" s="158"/>
      <c r="B574" s="158"/>
      <c r="C574" s="158"/>
      <c r="D574" s="170"/>
      <c r="E574" s="158"/>
    </row>
    <row r="575" spans="1:5" ht="12.75">
      <c r="A575" s="158"/>
      <c r="B575" s="158"/>
      <c r="C575" s="158"/>
      <c r="D575" s="170"/>
      <c r="E575" s="158"/>
    </row>
    <row r="576" spans="1:5" ht="12.75">
      <c r="A576" s="158"/>
      <c r="B576" s="158"/>
      <c r="C576" s="158"/>
      <c r="D576" s="170"/>
      <c r="E576" s="158"/>
    </row>
    <row r="577" spans="1:5" ht="12.75">
      <c r="A577" s="158"/>
      <c r="B577" s="158"/>
      <c r="C577" s="158"/>
      <c r="D577" s="170"/>
      <c r="E577" s="158"/>
    </row>
    <row r="578" spans="1:5" ht="12.75">
      <c r="A578" s="158"/>
      <c r="B578" s="158"/>
      <c r="C578" s="158"/>
      <c r="D578" s="170"/>
      <c r="E578" s="158"/>
    </row>
    <row r="579" spans="1:5" ht="12.75">
      <c r="A579" s="158"/>
      <c r="B579" s="158"/>
      <c r="C579" s="158"/>
      <c r="D579" s="170"/>
      <c r="E579" s="158"/>
    </row>
    <row r="580" spans="1:5" ht="12.75">
      <c r="A580" s="158"/>
      <c r="B580" s="158"/>
      <c r="C580" s="158"/>
      <c r="D580" s="170"/>
      <c r="E580" s="158"/>
    </row>
    <row r="581" spans="1:5" ht="12.75">
      <c r="A581" s="158"/>
      <c r="B581" s="158"/>
      <c r="C581" s="158"/>
      <c r="D581" s="170"/>
      <c r="E581" s="158"/>
    </row>
    <row r="582" spans="1:5" ht="12.75">
      <c r="A582" s="158"/>
      <c r="B582" s="158"/>
      <c r="C582" s="158"/>
      <c r="D582" s="170"/>
      <c r="E582" s="158"/>
    </row>
    <row r="583" spans="1:5" ht="12.75">
      <c r="A583" s="158"/>
      <c r="B583" s="158"/>
      <c r="C583" s="158"/>
      <c r="D583" s="170"/>
      <c r="E583" s="158"/>
    </row>
    <row r="584" spans="1:5" ht="12.75">
      <c r="A584" s="158"/>
      <c r="B584" s="158"/>
      <c r="C584" s="158"/>
      <c r="D584" s="170"/>
      <c r="E584" s="158"/>
    </row>
    <row r="585" spans="1:5" ht="12.75">
      <c r="A585" s="158"/>
      <c r="B585" s="158"/>
      <c r="C585" s="158"/>
      <c r="D585" s="170"/>
      <c r="E585" s="158"/>
    </row>
    <row r="586" spans="1:5" ht="12.75">
      <c r="A586" s="158"/>
      <c r="B586" s="158"/>
      <c r="C586" s="158"/>
      <c r="D586" s="170"/>
      <c r="E586" s="158"/>
    </row>
    <row r="587" spans="1:5" ht="12.75">
      <c r="A587" s="158"/>
      <c r="B587" s="158"/>
      <c r="C587" s="158"/>
      <c r="D587" s="170"/>
      <c r="E587" s="158"/>
    </row>
    <row r="588" spans="1:5" ht="12.75">
      <c r="A588" s="158"/>
      <c r="B588" s="158"/>
      <c r="C588" s="158"/>
      <c r="D588" s="170"/>
      <c r="E588" s="158"/>
    </row>
    <row r="589" spans="1:5" ht="12.75">
      <c r="A589" s="158"/>
      <c r="B589" s="158"/>
      <c r="C589" s="158"/>
      <c r="D589" s="170"/>
      <c r="E589" s="158"/>
    </row>
    <row r="590" spans="1:5" ht="12.75">
      <c r="A590" s="158"/>
      <c r="B590" s="158"/>
      <c r="C590" s="158"/>
      <c r="D590" s="170"/>
      <c r="E590" s="158"/>
    </row>
    <row r="591" spans="1:5" ht="12.75">
      <c r="A591" s="158"/>
      <c r="B591" s="158"/>
      <c r="C591" s="158"/>
      <c r="D591" s="170"/>
      <c r="E591" s="158"/>
    </row>
    <row r="592" spans="1:5" ht="12.75">
      <c r="A592" s="158"/>
      <c r="B592" s="158"/>
      <c r="C592" s="158"/>
      <c r="D592" s="170"/>
      <c r="E592" s="158"/>
    </row>
    <row r="593" spans="1:5" ht="12.75">
      <c r="A593" s="158"/>
      <c r="B593" s="158"/>
      <c r="C593" s="158"/>
      <c r="D593" s="170"/>
      <c r="E593" s="158"/>
    </row>
    <row r="594" spans="1:5" ht="12.75">
      <c r="A594" s="158"/>
      <c r="B594" s="158"/>
      <c r="C594" s="158"/>
      <c r="D594" s="170"/>
      <c r="E594" s="158"/>
    </row>
    <row r="595" spans="1:5" ht="12.75">
      <c r="A595" s="158"/>
      <c r="B595" s="158"/>
      <c r="C595" s="158"/>
      <c r="D595" s="170"/>
      <c r="E595" s="158"/>
    </row>
    <row r="596" spans="1:5" ht="12.75">
      <c r="A596" s="158"/>
      <c r="B596" s="158"/>
      <c r="C596" s="158"/>
      <c r="D596" s="170"/>
      <c r="E596" s="158"/>
    </row>
    <row r="597" spans="1:5" ht="12.75">
      <c r="A597" s="158"/>
      <c r="B597" s="158"/>
      <c r="C597" s="158"/>
      <c r="D597" s="170"/>
      <c r="E597" s="158"/>
    </row>
    <row r="598" spans="1:5" ht="12.75">
      <c r="A598" s="158"/>
      <c r="B598" s="158"/>
      <c r="C598" s="158"/>
      <c r="D598" s="170"/>
      <c r="E598" s="158"/>
    </row>
    <row r="599" spans="1:5" ht="12.75">
      <c r="A599" s="158"/>
      <c r="B599" s="158"/>
      <c r="C599" s="158"/>
      <c r="D599" s="170"/>
      <c r="E599" s="158"/>
    </row>
    <row r="600" spans="1:5" ht="12.75">
      <c r="A600" s="158"/>
      <c r="B600" s="158"/>
      <c r="C600" s="158"/>
      <c r="D600" s="170"/>
      <c r="E600" s="158"/>
    </row>
    <row r="601" spans="1:5" ht="12.75">
      <c r="A601" s="158"/>
      <c r="B601" s="158"/>
      <c r="C601" s="158"/>
      <c r="D601" s="170"/>
      <c r="E601" s="158"/>
    </row>
    <row r="602" spans="1:5" ht="12.75">
      <c r="A602" s="158"/>
      <c r="B602" s="158"/>
      <c r="C602" s="158"/>
      <c r="D602" s="170"/>
      <c r="E602" s="158"/>
    </row>
    <row r="603" spans="1:5" ht="12.75">
      <c r="A603" s="158"/>
      <c r="B603" s="158"/>
      <c r="C603" s="158"/>
      <c r="D603" s="170"/>
      <c r="E603" s="158"/>
    </row>
    <row r="604" spans="1:5" ht="12.75">
      <c r="A604" s="158"/>
      <c r="B604" s="158"/>
      <c r="C604" s="158"/>
      <c r="D604" s="170"/>
      <c r="E604" s="158"/>
    </row>
    <row r="605" spans="1:5" ht="12.75">
      <c r="A605" s="158"/>
      <c r="B605" s="158"/>
      <c r="C605" s="158"/>
      <c r="D605" s="170"/>
      <c r="E605" s="158"/>
    </row>
    <row r="606" spans="1:5" ht="12.75">
      <c r="A606" s="158"/>
      <c r="B606" s="158"/>
      <c r="C606" s="158"/>
      <c r="D606" s="170"/>
      <c r="E606" s="158"/>
    </row>
    <row r="607" spans="1:5" ht="12.75">
      <c r="A607" s="158"/>
      <c r="B607" s="158"/>
      <c r="C607" s="158"/>
      <c r="D607" s="170"/>
      <c r="E607" s="158"/>
    </row>
    <row r="608" spans="1:5" ht="12.75">
      <c r="A608" s="158"/>
      <c r="B608" s="158"/>
      <c r="C608" s="158"/>
      <c r="D608" s="170"/>
      <c r="E608" s="158"/>
    </row>
    <row r="609" spans="1:5" ht="12.75">
      <c r="A609" s="158"/>
      <c r="B609" s="158"/>
      <c r="C609" s="158"/>
      <c r="D609" s="170"/>
      <c r="E609" s="158"/>
    </row>
    <row r="610" spans="1:5" ht="12.75">
      <c r="A610" s="158"/>
      <c r="B610" s="158"/>
      <c r="C610" s="158"/>
      <c r="D610" s="170"/>
      <c r="E610" s="158"/>
    </row>
    <row r="611" spans="1:5" ht="12.75">
      <c r="A611" s="158"/>
      <c r="B611" s="158"/>
      <c r="C611" s="158"/>
      <c r="D611" s="170"/>
      <c r="E611" s="158"/>
    </row>
    <row r="612" spans="1:5" ht="12.75">
      <c r="A612" s="158"/>
      <c r="B612" s="158"/>
      <c r="C612" s="158"/>
      <c r="D612" s="170"/>
      <c r="E612" s="158"/>
    </row>
    <row r="613" spans="1:5" ht="12.75">
      <c r="A613" s="158"/>
      <c r="B613" s="158"/>
      <c r="C613" s="158"/>
      <c r="D613" s="170"/>
      <c r="E613" s="158"/>
    </row>
    <row r="614" spans="1:5" ht="12.75">
      <c r="A614" s="158"/>
      <c r="B614" s="158"/>
      <c r="C614" s="158"/>
      <c r="D614" s="170"/>
      <c r="E614" s="158"/>
    </row>
    <row r="615" spans="1:5" ht="12.75">
      <c r="A615" s="158"/>
      <c r="B615" s="158"/>
      <c r="C615" s="158"/>
      <c r="D615" s="170"/>
      <c r="E615" s="158"/>
    </row>
    <row r="616" spans="1:5" ht="12.75">
      <c r="A616" s="158"/>
      <c r="B616" s="158"/>
      <c r="C616" s="158"/>
      <c r="D616" s="170"/>
      <c r="E616" s="158"/>
    </row>
    <row r="617" spans="1:5" ht="12.75">
      <c r="A617" s="158"/>
      <c r="B617" s="158"/>
      <c r="C617" s="158"/>
      <c r="D617" s="170"/>
      <c r="E617" s="158"/>
    </row>
    <row r="618" spans="1:5" ht="12.75">
      <c r="A618" s="158"/>
      <c r="B618" s="158"/>
      <c r="C618" s="158"/>
      <c r="D618" s="170"/>
      <c r="E618" s="158"/>
    </row>
    <row r="619" spans="1:5" ht="12.75">
      <c r="A619" s="158"/>
      <c r="B619" s="158"/>
      <c r="C619" s="158"/>
      <c r="D619" s="158"/>
      <c r="E619" s="158"/>
    </row>
    <row r="620" spans="1:5" ht="12.75">
      <c r="A620" s="158"/>
      <c r="B620" s="158"/>
      <c r="C620" s="158"/>
      <c r="D620" s="158"/>
      <c r="E620" s="158"/>
    </row>
    <row r="621" spans="1:5" ht="12.75">
      <c r="A621" s="158"/>
      <c r="B621" s="158"/>
      <c r="C621" s="158"/>
      <c r="D621" s="158"/>
      <c r="E621" s="158"/>
    </row>
    <row r="622" spans="1:5" ht="12.75">
      <c r="A622" s="158"/>
      <c r="B622" s="158"/>
      <c r="C622" s="158"/>
      <c r="D622" s="158"/>
      <c r="E622" s="158"/>
    </row>
    <row r="623" spans="1:5" ht="12.75">
      <c r="A623" s="158"/>
      <c r="B623" s="158"/>
      <c r="C623" s="158"/>
      <c r="D623" s="158"/>
      <c r="E623" s="158"/>
    </row>
    <row r="624" spans="1:5" ht="12.75">
      <c r="A624" s="158"/>
      <c r="B624" s="158"/>
      <c r="C624" s="158"/>
      <c r="D624" s="158"/>
      <c r="E624" s="158"/>
    </row>
    <row r="625" spans="1:5" ht="12.75">
      <c r="A625" s="158"/>
      <c r="B625" s="158"/>
      <c r="C625" s="158"/>
      <c r="D625" s="158"/>
      <c r="E625" s="158"/>
    </row>
    <row r="626" spans="1:5" ht="12.75">
      <c r="A626" s="158"/>
      <c r="B626" s="158"/>
      <c r="C626" s="158"/>
      <c r="D626" s="158"/>
      <c r="E626" s="158"/>
    </row>
    <row r="627" spans="1:5" ht="12.75">
      <c r="A627" s="158"/>
      <c r="B627" s="158"/>
      <c r="C627" s="158"/>
      <c r="D627" s="158"/>
      <c r="E627" s="158"/>
    </row>
    <row r="628" spans="1:5" ht="12.75">
      <c r="A628" s="158"/>
      <c r="B628" s="158"/>
      <c r="C628" s="158"/>
      <c r="D628" s="158"/>
      <c r="E628" s="158"/>
    </row>
    <row r="629" spans="1:5" ht="12.75">
      <c r="A629" s="158"/>
      <c r="B629" s="158"/>
      <c r="C629" s="158"/>
      <c r="D629" s="158"/>
      <c r="E629" s="158"/>
    </row>
    <row r="630" spans="1:5" ht="12.75">
      <c r="A630" s="158"/>
      <c r="B630" s="158"/>
      <c r="C630" s="158"/>
      <c r="D630" s="158"/>
      <c r="E630" s="158"/>
    </row>
    <row r="631" spans="1:5" ht="12.75">
      <c r="A631" s="158"/>
      <c r="B631" s="158"/>
      <c r="C631" s="158"/>
      <c r="D631" s="158"/>
      <c r="E631" s="158"/>
    </row>
    <row r="632" spans="1:5" ht="12.75">
      <c r="A632" s="158"/>
      <c r="B632" s="158"/>
      <c r="C632" s="158"/>
      <c r="D632" s="158"/>
      <c r="E632" s="158"/>
    </row>
    <row r="633" spans="1:5" ht="12.75">
      <c r="A633" s="158"/>
      <c r="B633" s="158"/>
      <c r="C633" s="158"/>
      <c r="D633" s="158"/>
      <c r="E633" s="158"/>
    </row>
    <row r="634" spans="1:5" ht="12.75">
      <c r="A634" s="158"/>
      <c r="B634" s="158"/>
      <c r="C634" s="158"/>
      <c r="D634" s="158"/>
      <c r="E634" s="158"/>
    </row>
    <row r="635" spans="1:5" ht="12.75">
      <c r="A635" s="158"/>
      <c r="B635" s="158"/>
      <c r="C635" s="158"/>
      <c r="D635" s="158"/>
      <c r="E635" s="158"/>
    </row>
    <row r="636" spans="1:5" ht="12.75">
      <c r="A636" s="158"/>
      <c r="B636" s="158"/>
      <c r="C636" s="158"/>
      <c r="D636" s="158"/>
      <c r="E636" s="158"/>
    </row>
    <row r="637" spans="1:5" ht="12.75">
      <c r="A637" s="158"/>
      <c r="B637" s="158"/>
      <c r="C637" s="158"/>
      <c r="D637" s="158"/>
      <c r="E637" s="158"/>
    </row>
    <row r="638" spans="1:5" ht="12.75">
      <c r="A638" s="158"/>
      <c r="B638" s="158"/>
      <c r="C638" s="158"/>
      <c r="D638" s="158"/>
      <c r="E638" s="158"/>
    </row>
    <row r="639" spans="1:5" ht="12.75">
      <c r="A639" s="158"/>
      <c r="B639" s="158"/>
      <c r="C639" s="158"/>
      <c r="D639" s="158"/>
      <c r="E639" s="158"/>
    </row>
  </sheetData>
  <sheetProtection password="C9CB" sheet="1" objects="1" scenarios="1"/>
  <mergeCells count="4">
    <mergeCell ref="C1:D1"/>
    <mergeCell ref="C2:D2"/>
    <mergeCell ref="C3:D3"/>
    <mergeCell ref="C4:D4"/>
  </mergeCells>
  <printOptions/>
  <pageMargins left="0.75" right="0" top="1" bottom="1" header="0.5" footer="0.5"/>
  <pageSetup horizontalDpi="600" verticalDpi="600" orientation="portrait" r:id="rId1"/>
  <headerFooter alignWithMargins="0">
    <oddHeader>&amp;CNon Residential Non Facility Based Service - 15 Minutes</oddHeader>
    <oddFooter>&amp;R03/09/2006
</oddFooter>
  </headerFooter>
</worksheet>
</file>

<file path=xl/worksheets/sheet5.xml><?xml version="1.0" encoding="utf-8"?>
<worksheet xmlns="http://schemas.openxmlformats.org/spreadsheetml/2006/main" xmlns:r="http://schemas.openxmlformats.org/officeDocument/2006/relationships">
  <dimension ref="A1:I44"/>
  <sheetViews>
    <sheetView workbookViewId="0" topLeftCell="A1">
      <selection activeCell="A3" sqref="A3"/>
    </sheetView>
  </sheetViews>
  <sheetFormatPr defaultColWidth="9.140625" defaultRowHeight="12.75"/>
  <cols>
    <col min="1" max="1" width="43.7109375" style="0" customWidth="1"/>
    <col min="2" max="2" width="12.28125" style="0" customWidth="1"/>
    <col min="3" max="3" width="12.00390625" style="0" customWidth="1"/>
    <col min="4" max="4" width="13.7109375" style="0" customWidth="1"/>
    <col min="5" max="5" width="15.28125" style="0" customWidth="1"/>
    <col min="6" max="6" width="18.421875" style="0" customWidth="1"/>
  </cols>
  <sheetData>
    <row r="1" spans="1:5" ht="12.75">
      <c r="A1" s="2" t="s">
        <v>413</v>
      </c>
      <c r="B1" s="2"/>
      <c r="D1" s="200">
        <f>+SUMMARY!B4</f>
        <v>0</v>
      </c>
      <c r="E1" s="200"/>
    </row>
    <row r="2" spans="4:9" ht="12.75">
      <c r="D2" s="200">
        <f>+SUMMARY!B5</f>
        <v>0</v>
      </c>
      <c r="E2" s="200"/>
      <c r="F2" s="158"/>
      <c r="G2" s="158"/>
      <c r="H2" s="158"/>
      <c r="I2" s="158"/>
    </row>
    <row r="3" spans="1:9" ht="12.75">
      <c r="A3" s="6"/>
      <c r="B3" s="6"/>
      <c r="C3" s="6"/>
      <c r="D3" s="200">
        <f>+SUMMARY!B6</f>
        <v>0</v>
      </c>
      <c r="E3" s="200"/>
      <c r="F3" s="158"/>
      <c r="G3" s="158"/>
      <c r="H3" s="158"/>
      <c r="I3" s="158"/>
    </row>
    <row r="4" spans="4:9" ht="12.75">
      <c r="D4" s="200">
        <f>+SUMMARY!H3</f>
        <v>0</v>
      </c>
      <c r="E4" s="200"/>
      <c r="F4" s="158"/>
      <c r="G4" s="158"/>
      <c r="H4" s="158"/>
      <c r="I4" s="158"/>
    </row>
    <row r="5" spans="1:9" ht="12.75">
      <c r="A5" s="8"/>
      <c r="B5" s="131"/>
      <c r="C5" s="131"/>
      <c r="F5" s="158"/>
      <c r="G5" s="158"/>
      <c r="H5" s="158"/>
      <c r="I5" s="158"/>
    </row>
    <row r="6" spans="2:9" ht="12.75">
      <c r="B6" s="17" t="s">
        <v>543</v>
      </c>
      <c r="C6" s="17" t="s">
        <v>542</v>
      </c>
      <c r="D6" s="17" t="s">
        <v>541</v>
      </c>
      <c r="E6" s="17" t="s">
        <v>469</v>
      </c>
      <c r="F6" s="158"/>
      <c r="G6" s="158"/>
      <c r="H6" s="158"/>
      <c r="I6" s="158"/>
    </row>
    <row r="7" spans="1:9" ht="12.75">
      <c r="A7" s="5"/>
      <c r="B7" s="5"/>
      <c r="C7" s="19"/>
      <c r="D7" s="19"/>
      <c r="F7" s="158"/>
      <c r="G7" s="158"/>
      <c r="H7" s="158"/>
      <c r="I7" s="158"/>
    </row>
    <row r="8" spans="1:9" ht="12.75">
      <c r="A8" s="5" t="s">
        <v>463</v>
      </c>
      <c r="B8" s="132">
        <v>8</v>
      </c>
      <c r="C8" s="120">
        <v>5</v>
      </c>
      <c r="D8" s="120">
        <v>52</v>
      </c>
      <c r="E8" s="21">
        <f>ROUND(B8*C8*D8,0)</f>
        <v>2080</v>
      </c>
      <c r="F8" s="158"/>
      <c r="G8" s="158"/>
      <c r="H8" s="158"/>
      <c r="I8" s="158"/>
    </row>
    <row r="9" spans="1:9" ht="12.75">
      <c r="A9" s="5" t="s">
        <v>464</v>
      </c>
      <c r="B9" s="172"/>
      <c r="C9" s="93">
        <v>12</v>
      </c>
      <c r="D9" s="173"/>
      <c r="E9" s="20">
        <f>ROUND(C9*B8,0)</f>
        <v>96</v>
      </c>
      <c r="F9" s="158"/>
      <c r="G9" s="158"/>
      <c r="H9" s="158"/>
      <c r="I9" s="158"/>
    </row>
    <row r="10" spans="1:9" ht="12.75">
      <c r="A10" s="5" t="s">
        <v>465</v>
      </c>
      <c r="B10" s="172"/>
      <c r="C10" s="93">
        <v>10</v>
      </c>
      <c r="D10" s="173"/>
      <c r="E10" s="20">
        <f>ROUND(C10*B8,0)</f>
        <v>80</v>
      </c>
      <c r="F10" s="158"/>
      <c r="G10" s="158"/>
      <c r="H10" s="158"/>
      <c r="I10" s="158"/>
    </row>
    <row r="11" spans="1:9" ht="12.75">
      <c r="A11" s="5" t="s">
        <v>466</v>
      </c>
      <c r="B11" s="172"/>
      <c r="C11" s="93">
        <v>7</v>
      </c>
      <c r="D11" s="173"/>
      <c r="E11" s="20">
        <f>ROUND(C11*B8,0)</f>
        <v>56</v>
      </c>
      <c r="F11" s="158"/>
      <c r="G11" s="158"/>
      <c r="H11" s="158"/>
      <c r="I11" s="158"/>
    </row>
    <row r="12" spans="1:9" ht="12.75">
      <c r="A12" s="8"/>
      <c r="B12" s="131"/>
      <c r="C12" s="131"/>
      <c r="D12" s="50"/>
      <c r="E12" s="50"/>
      <c r="F12" s="158"/>
      <c r="G12" s="158"/>
      <c r="H12" s="158"/>
      <c r="I12" s="158"/>
    </row>
    <row r="13" spans="4:9" ht="12.75">
      <c r="D13" s="29"/>
      <c r="F13" s="158"/>
      <c r="G13" s="158"/>
      <c r="H13" s="158"/>
      <c r="I13" s="158"/>
    </row>
    <row r="14" spans="4:9" ht="12.75">
      <c r="D14" s="29"/>
      <c r="F14" s="158"/>
      <c r="G14" s="158"/>
      <c r="H14" s="158"/>
      <c r="I14" s="158"/>
    </row>
    <row r="15" spans="1:9" ht="12.75">
      <c r="A15" s="5" t="s">
        <v>467</v>
      </c>
      <c r="B15" s="172"/>
      <c r="C15" s="172"/>
      <c r="D15" s="114"/>
      <c r="E15" s="20">
        <f>+E8-E9-E10-E11</f>
        <v>1848</v>
      </c>
      <c r="F15" s="158"/>
      <c r="G15" s="158"/>
      <c r="H15" s="158"/>
      <c r="I15" s="158"/>
    </row>
    <row r="16" spans="1:9" ht="12.75">
      <c r="A16" s="5" t="s">
        <v>468</v>
      </c>
      <c r="B16" s="172"/>
      <c r="C16" s="172"/>
      <c r="D16" s="114"/>
      <c r="E16" s="22">
        <f>ROUND(+E15/E8,2)</f>
        <v>0.89</v>
      </c>
      <c r="F16" s="158"/>
      <c r="G16" s="158"/>
      <c r="H16" s="158"/>
      <c r="I16" s="158"/>
    </row>
    <row r="17" spans="4:9" ht="12.75">
      <c r="D17" s="29"/>
      <c r="E17" s="18"/>
      <c r="F17" s="158"/>
      <c r="G17" s="158"/>
      <c r="H17" s="158"/>
      <c r="I17" s="158"/>
    </row>
    <row r="18" spans="4:9" ht="12.75">
      <c r="D18" s="50" t="s">
        <v>475</v>
      </c>
      <c r="E18" s="18"/>
      <c r="F18" s="158"/>
      <c r="G18" s="158"/>
      <c r="H18" s="158"/>
      <c r="I18" s="158"/>
    </row>
    <row r="19" spans="1:9" ht="12.75">
      <c r="A19" s="5" t="s">
        <v>473</v>
      </c>
      <c r="B19" s="23">
        <f>+B8</f>
        <v>8</v>
      </c>
      <c r="C19" s="172"/>
      <c r="D19" s="149">
        <f>ROUND(+B19*E16,2)</f>
        <v>7.12</v>
      </c>
      <c r="E19" t="s">
        <v>415</v>
      </c>
      <c r="F19" s="158"/>
      <c r="G19" s="158"/>
      <c r="H19" s="158"/>
      <c r="I19" s="158"/>
    </row>
    <row r="20" spans="1:9" ht="12.75">
      <c r="A20" s="5" t="s">
        <v>474</v>
      </c>
      <c r="B20" s="43">
        <v>16</v>
      </c>
      <c r="C20" s="172"/>
      <c r="D20" s="174"/>
      <c r="F20" s="158"/>
      <c r="G20" s="158"/>
      <c r="H20" s="158"/>
      <c r="I20" s="158"/>
    </row>
    <row r="21" spans="1:9" ht="12.75">
      <c r="A21" s="5" t="s">
        <v>476</v>
      </c>
      <c r="B21" s="171">
        <v>0.25</v>
      </c>
      <c r="C21" s="172"/>
      <c r="D21" s="150">
        <f>ROUND(B20*B21,2)</f>
        <v>4</v>
      </c>
      <c r="F21" s="158"/>
      <c r="G21" s="158"/>
      <c r="H21" s="158"/>
      <c r="I21" s="158"/>
    </row>
    <row r="22" spans="1:9" ht="12.75">
      <c r="A22" s="5" t="s">
        <v>629</v>
      </c>
      <c r="B22" s="175"/>
      <c r="C22" s="172"/>
      <c r="D22" s="43">
        <v>0.5</v>
      </c>
      <c r="F22" s="158"/>
      <c r="G22" s="158"/>
      <c r="H22" s="158"/>
      <c r="I22" s="158"/>
    </row>
    <row r="23" spans="1:9" ht="12.75">
      <c r="A23" s="5" t="s">
        <v>630</v>
      </c>
      <c r="B23" s="175"/>
      <c r="C23" s="172"/>
      <c r="D23" s="43">
        <v>0.7</v>
      </c>
      <c r="F23" s="158"/>
      <c r="G23" s="158"/>
      <c r="H23" s="158"/>
      <c r="I23" s="158"/>
    </row>
    <row r="24" spans="1:9" ht="12.75">
      <c r="A24" s="5" t="s">
        <v>631</v>
      </c>
      <c r="B24" s="175"/>
      <c r="C24" s="172"/>
      <c r="D24" s="43">
        <v>0.4</v>
      </c>
      <c r="F24" s="158"/>
      <c r="G24" s="158"/>
      <c r="H24" s="158"/>
      <c r="I24" s="158"/>
    </row>
    <row r="25" spans="1:9" ht="12.75">
      <c r="A25" s="5" t="s">
        <v>634</v>
      </c>
      <c r="B25" s="175"/>
      <c r="C25" s="172"/>
      <c r="D25" s="43">
        <v>0.2</v>
      </c>
      <c r="F25" s="158"/>
      <c r="G25" s="158"/>
      <c r="H25" s="158"/>
      <c r="I25" s="158"/>
    </row>
    <row r="26" spans="1:9" ht="12.75">
      <c r="A26" s="147" t="s">
        <v>632</v>
      </c>
      <c r="B26" s="175"/>
      <c r="C26" s="172"/>
      <c r="D26" s="43">
        <v>0.42</v>
      </c>
      <c r="F26" s="158"/>
      <c r="G26" s="158"/>
      <c r="H26" s="158"/>
      <c r="I26" s="158"/>
    </row>
    <row r="27" spans="1:9" ht="12.75">
      <c r="A27" s="5" t="s">
        <v>633</v>
      </c>
      <c r="B27" s="175"/>
      <c r="C27" s="172"/>
      <c r="D27" s="43">
        <v>0.4</v>
      </c>
      <c r="F27" s="158"/>
      <c r="G27" s="158"/>
      <c r="H27" s="158"/>
      <c r="I27" s="158"/>
    </row>
    <row r="28" spans="4:9" ht="12.75">
      <c r="D28" s="29"/>
      <c r="E28" s="18"/>
      <c r="F28" s="158" t="s">
        <v>415</v>
      </c>
      <c r="G28" s="158"/>
      <c r="H28" s="158"/>
      <c r="I28" s="158"/>
    </row>
    <row r="29" spans="4:9" ht="12.75">
      <c r="D29" s="29"/>
      <c r="E29" s="18"/>
      <c r="F29" s="158"/>
      <c r="G29" s="158"/>
      <c r="H29" s="158"/>
      <c r="I29" s="158"/>
    </row>
    <row r="30" spans="1:9" ht="12.75">
      <c r="A30" s="5" t="s">
        <v>477</v>
      </c>
      <c r="B30" s="172"/>
      <c r="C30" s="172"/>
      <c r="D30" s="150">
        <f>SUM(D21:D27)</f>
        <v>6.620000000000001</v>
      </c>
      <c r="E30" s="18"/>
      <c r="F30" s="158"/>
      <c r="G30" s="158"/>
      <c r="H30" s="158"/>
      <c r="I30" s="158"/>
    </row>
    <row r="31" spans="1:9" ht="12.75">
      <c r="A31" s="5" t="s">
        <v>478</v>
      </c>
      <c r="B31" s="172"/>
      <c r="C31" s="172"/>
      <c r="D31" s="150">
        <f>+D19-D30</f>
        <v>0.4999999999999991</v>
      </c>
      <c r="E31" s="18" t="s">
        <v>552</v>
      </c>
      <c r="F31" s="158"/>
      <c r="G31" s="158"/>
      <c r="H31" s="158"/>
      <c r="I31" s="158"/>
    </row>
    <row r="32" spans="1:9" ht="12.75">
      <c r="A32" s="5" t="s">
        <v>473</v>
      </c>
      <c r="B32" s="172"/>
      <c r="C32" s="172"/>
      <c r="D32" s="150">
        <f>+D30+D31</f>
        <v>7.12</v>
      </c>
      <c r="E32" s="18" t="s">
        <v>415</v>
      </c>
      <c r="F32" s="158"/>
      <c r="G32" s="158"/>
      <c r="H32" s="158"/>
      <c r="I32" s="158"/>
    </row>
    <row r="33" spans="1:9" ht="12.75">
      <c r="A33" s="8"/>
      <c r="B33" s="3"/>
      <c r="C33" s="3"/>
      <c r="D33" s="151"/>
      <c r="E33" s="18"/>
      <c r="F33" s="158"/>
      <c r="G33" s="158"/>
      <c r="H33" s="158"/>
      <c r="I33" s="158"/>
    </row>
    <row r="34" spans="1:9" ht="12.75">
      <c r="A34" s="3" t="s">
        <v>553</v>
      </c>
      <c r="B34" s="3"/>
      <c r="C34" s="3"/>
      <c r="D34" s="151"/>
      <c r="E34" s="18"/>
      <c r="F34" s="158"/>
      <c r="G34" s="158"/>
      <c r="H34" s="158"/>
      <c r="I34" s="158"/>
    </row>
    <row r="35" spans="4:9" ht="12.75">
      <c r="D35" s="29"/>
      <c r="E35" s="18"/>
      <c r="F35" s="158"/>
      <c r="G35" s="158"/>
      <c r="H35" s="158"/>
      <c r="I35" s="158"/>
    </row>
    <row r="36" spans="4:9" ht="12.75">
      <c r="D36" s="29"/>
      <c r="E36" s="18"/>
      <c r="F36" s="158"/>
      <c r="G36" s="158"/>
      <c r="H36" s="158"/>
      <c r="I36" s="158"/>
    </row>
    <row r="37" spans="1:9" ht="12.75">
      <c r="A37" s="5" t="s">
        <v>479</v>
      </c>
      <c r="B37" s="172"/>
      <c r="C37" s="172"/>
      <c r="D37" s="150">
        <f>+D21</f>
        <v>4</v>
      </c>
      <c r="E37" s="18"/>
      <c r="F37" s="158"/>
      <c r="G37" s="158"/>
      <c r="H37" s="158"/>
      <c r="I37" s="158"/>
    </row>
    <row r="38" spans="1:9" ht="12.75">
      <c r="A38" s="5" t="s">
        <v>495</v>
      </c>
      <c r="B38" s="172"/>
      <c r="C38" s="172"/>
      <c r="D38" s="152">
        <f>ROUND(D37/D19,2)</f>
        <v>0.56</v>
      </c>
      <c r="E38" s="18"/>
      <c r="F38" s="158"/>
      <c r="G38" s="158"/>
      <c r="H38" s="158"/>
      <c r="I38" s="158"/>
    </row>
    <row r="39" spans="4:9" ht="12.75">
      <c r="D39" s="29"/>
      <c r="F39" s="158"/>
      <c r="G39" s="158"/>
      <c r="H39" s="158"/>
      <c r="I39" s="158"/>
    </row>
    <row r="40" spans="4:9" ht="12.75">
      <c r="D40" s="29"/>
      <c r="F40" s="158"/>
      <c r="G40" s="158"/>
      <c r="H40" s="158"/>
      <c r="I40" s="158"/>
    </row>
    <row r="41" spans="1:9" ht="12.75">
      <c r="A41" s="5" t="s">
        <v>521</v>
      </c>
      <c r="B41" s="172"/>
      <c r="C41" s="172"/>
      <c r="D41" s="134">
        <f>+'PERSONNEL-BENEFITS'!B59</f>
        <v>1</v>
      </c>
      <c r="F41" s="158"/>
      <c r="G41" s="158"/>
      <c r="H41" s="158"/>
      <c r="I41" s="158"/>
    </row>
    <row r="42" spans="1:9" ht="12.75">
      <c r="A42" s="172"/>
      <c r="B42" s="172"/>
      <c r="C42" s="172"/>
      <c r="D42" s="157">
        <f>ROUND(E15*D41*D38,0)</f>
        <v>1035</v>
      </c>
      <c r="F42" s="158"/>
      <c r="G42" s="158"/>
      <c r="H42" s="158"/>
      <c r="I42" s="158"/>
    </row>
    <row r="43" spans="1:9" ht="12.75">
      <c r="A43" s="148" t="s">
        <v>554</v>
      </c>
      <c r="B43" s="172"/>
      <c r="C43" s="172"/>
      <c r="D43" s="153">
        <f>ROUND(D42*4,0)</f>
        <v>4140</v>
      </c>
      <c r="F43" s="158"/>
      <c r="G43" s="158"/>
      <c r="H43" s="158"/>
      <c r="I43" s="158"/>
    </row>
    <row r="44" spans="4:9" ht="12.75">
      <c r="D44" s="29"/>
      <c r="F44" s="158"/>
      <c r="G44" s="158"/>
      <c r="H44" s="158"/>
      <c r="I44" s="158"/>
    </row>
  </sheetData>
  <sheetProtection password="C9CB" sheet="1" objects="1" scenarios="1"/>
  <mergeCells count="4">
    <mergeCell ref="D4:E4"/>
    <mergeCell ref="D3:E3"/>
    <mergeCell ref="D1:E1"/>
    <mergeCell ref="D2:E2"/>
  </mergeCells>
  <printOptions/>
  <pageMargins left="0.75" right="0.75" top="1" bottom="1" header="0.5" footer="0.5"/>
  <pageSetup horizontalDpi="600" verticalDpi="600" orientation="portrait" scale="85" r:id="rId1"/>
  <headerFooter alignWithMargins="0">
    <oddHeader>&amp;CNon Residential Non Facility Based Service - 15 Minutes</oddHeader>
    <oddFooter>&amp;R03/09/2006
</oddFooter>
  </headerFooter>
</worksheet>
</file>

<file path=xl/worksheets/sheet6.xml><?xml version="1.0" encoding="utf-8"?>
<worksheet xmlns="http://schemas.openxmlformats.org/spreadsheetml/2006/main" xmlns:r="http://schemas.openxmlformats.org/officeDocument/2006/relationships">
  <dimension ref="A1:A20"/>
  <sheetViews>
    <sheetView workbookViewId="0" topLeftCell="A1">
      <selection activeCell="A21" sqref="A21"/>
    </sheetView>
  </sheetViews>
  <sheetFormatPr defaultColWidth="9.140625" defaultRowHeight="12.75"/>
  <cols>
    <col min="1" max="1" width="78.00390625" style="0" customWidth="1"/>
  </cols>
  <sheetData>
    <row r="1" ht="12.75">
      <c r="A1" s="2" t="s">
        <v>506</v>
      </c>
    </row>
    <row r="3" ht="12.75">
      <c r="A3" t="s">
        <v>507</v>
      </c>
    </row>
    <row r="5" ht="12.75">
      <c r="A5" t="s">
        <v>508</v>
      </c>
    </row>
    <row r="6" ht="12.75">
      <c r="A6" t="s">
        <v>509</v>
      </c>
    </row>
    <row r="7" ht="12.75">
      <c r="A7" t="s">
        <v>510</v>
      </c>
    </row>
    <row r="8" ht="12.75">
      <c r="A8" t="s">
        <v>511</v>
      </c>
    </row>
    <row r="9" ht="12.75">
      <c r="A9" t="s">
        <v>512</v>
      </c>
    </row>
    <row r="11" ht="12.75">
      <c r="A11" t="s">
        <v>513</v>
      </c>
    </row>
    <row r="13" ht="12.75">
      <c r="A13" t="s">
        <v>514</v>
      </c>
    </row>
    <row r="15" ht="12.75">
      <c r="A15" t="s">
        <v>516</v>
      </c>
    </row>
    <row r="16" ht="12.75">
      <c r="A16" t="s">
        <v>515</v>
      </c>
    </row>
    <row r="18" ht="12.75">
      <c r="A18" t="s">
        <v>517</v>
      </c>
    </row>
    <row r="20" ht="12.75">
      <c r="A20" t="s">
        <v>524</v>
      </c>
    </row>
  </sheetData>
  <sheetProtection password="C9CB" sheet="1" objects="1" scenarios="1"/>
  <printOptions/>
  <pageMargins left="0.75" right="0.75" top="1" bottom="1" header="0.5" footer="0.5"/>
  <pageSetup horizontalDpi="600" verticalDpi="600" orientation="portrait" r:id="rId1"/>
  <headerFooter alignWithMargins="0">
    <oddHeader>&amp;CNon Residential Non Facility Based Service - 15 Minutes</oddHeader>
    <oddFooter>&amp;R03/09/2006</oddFooter>
  </headerFooter>
</worksheet>
</file>

<file path=xl/worksheets/sheet7.xml><?xml version="1.0" encoding="utf-8"?>
<worksheet xmlns="http://schemas.openxmlformats.org/spreadsheetml/2006/main" xmlns:r="http://schemas.openxmlformats.org/officeDocument/2006/relationships">
  <dimension ref="A2:R799"/>
  <sheetViews>
    <sheetView tabSelected="1" workbookViewId="0" topLeftCell="A1">
      <selection activeCell="A750" sqref="A750"/>
    </sheetView>
  </sheetViews>
  <sheetFormatPr defaultColWidth="9.140625" defaultRowHeight="12.75"/>
  <cols>
    <col min="1" max="1" width="11.8515625" style="0" customWidth="1"/>
  </cols>
  <sheetData>
    <row r="2" spans="1:7" ht="12.75">
      <c r="A2" s="202" t="s">
        <v>594</v>
      </c>
      <c r="B2" s="203"/>
      <c r="C2" s="203"/>
      <c r="D2" s="203"/>
      <c r="E2" s="203"/>
      <c r="F2" s="203"/>
      <c r="G2" s="203"/>
    </row>
    <row r="3" spans="1:7" ht="12.75">
      <c r="A3" s="203"/>
      <c r="B3" s="203"/>
      <c r="C3" s="203"/>
      <c r="D3" s="203"/>
      <c r="E3" s="203"/>
      <c r="F3" s="203"/>
      <c r="G3" s="203"/>
    </row>
    <row r="4" spans="1:7" ht="12.75">
      <c r="A4" s="203"/>
      <c r="B4" s="203"/>
      <c r="C4" s="203"/>
      <c r="D4" s="203"/>
      <c r="E4" s="203"/>
      <c r="F4" s="203"/>
      <c r="G4" s="203"/>
    </row>
    <row r="5" spans="1:7" ht="12.75">
      <c r="A5" s="203"/>
      <c r="B5" s="203"/>
      <c r="C5" s="203"/>
      <c r="D5" s="203"/>
      <c r="E5" s="203"/>
      <c r="F5" s="203"/>
      <c r="G5" s="203"/>
    </row>
    <row r="6" spans="1:7" ht="12.75">
      <c r="A6" s="203"/>
      <c r="B6" s="203"/>
      <c r="C6" s="203"/>
      <c r="D6" s="203"/>
      <c r="E6" s="203"/>
      <c r="F6" s="203"/>
      <c r="G6" s="203"/>
    </row>
    <row r="7" spans="1:7" ht="12.75">
      <c r="A7" s="203"/>
      <c r="B7" s="203"/>
      <c r="C7" s="203"/>
      <c r="D7" s="203"/>
      <c r="E7" s="203"/>
      <c r="F7" s="203"/>
      <c r="G7" s="203"/>
    </row>
    <row r="9" spans="1:7" ht="12.75" customHeight="1">
      <c r="A9" s="204" t="s">
        <v>664</v>
      </c>
      <c r="B9" s="204"/>
      <c r="C9" s="204"/>
      <c r="D9" s="204"/>
      <c r="E9" s="204"/>
      <c r="F9" s="204"/>
      <c r="G9" s="204"/>
    </row>
    <row r="10" spans="1:7" ht="12.75" customHeight="1">
      <c r="A10" s="204"/>
      <c r="B10" s="204"/>
      <c r="C10" s="204"/>
      <c r="D10" s="204"/>
      <c r="E10" s="204"/>
      <c r="F10" s="204"/>
      <c r="G10" s="204"/>
    </row>
    <row r="11" spans="1:7" ht="12.75" customHeight="1">
      <c r="A11" s="204"/>
      <c r="B11" s="204"/>
      <c r="C11" s="204"/>
      <c r="D11" s="204"/>
      <c r="E11" s="204"/>
      <c r="F11" s="204"/>
      <c r="G11" s="204"/>
    </row>
    <row r="12" spans="1:7" ht="12.75" customHeight="1">
      <c r="A12" s="204"/>
      <c r="B12" s="204"/>
      <c r="C12" s="204"/>
      <c r="D12" s="204"/>
      <c r="E12" s="204"/>
      <c r="F12" s="204"/>
      <c r="G12" s="204"/>
    </row>
    <row r="13" spans="1:7" ht="12.75" customHeight="1">
      <c r="A13" s="204"/>
      <c r="B13" s="204"/>
      <c r="C13" s="204"/>
      <c r="D13" s="204"/>
      <c r="E13" s="204"/>
      <c r="F13" s="204"/>
      <c r="G13" s="204"/>
    </row>
    <row r="14" spans="1:7" ht="12.75" customHeight="1">
      <c r="A14" s="204"/>
      <c r="B14" s="204"/>
      <c r="C14" s="204"/>
      <c r="D14" s="204"/>
      <c r="E14" s="204"/>
      <c r="F14" s="204"/>
      <c r="G14" s="204"/>
    </row>
    <row r="15" spans="1:7" ht="12.75" customHeight="1">
      <c r="A15" s="204"/>
      <c r="B15" s="204"/>
      <c r="C15" s="204"/>
      <c r="D15" s="204"/>
      <c r="E15" s="204"/>
      <c r="F15" s="204"/>
      <c r="G15" s="204"/>
    </row>
    <row r="16" spans="1:7" ht="12.75">
      <c r="A16" s="204"/>
      <c r="B16" s="204"/>
      <c r="C16" s="204"/>
      <c r="D16" s="204"/>
      <c r="E16" s="204"/>
      <c r="F16" s="204"/>
      <c r="G16" s="204"/>
    </row>
    <row r="17" ht="12.75">
      <c r="A17" s="2" t="s">
        <v>573</v>
      </c>
    </row>
    <row r="18" ht="12.75">
      <c r="A18" t="s">
        <v>518</v>
      </c>
    </row>
    <row r="20" spans="1:2" ht="12.75">
      <c r="A20" t="s">
        <v>405</v>
      </c>
      <c r="B20" t="s">
        <v>334</v>
      </c>
    </row>
    <row r="22" spans="1:2" ht="12.75">
      <c r="A22" t="s">
        <v>406</v>
      </c>
      <c r="B22" t="s">
        <v>335</v>
      </c>
    </row>
    <row r="24" spans="1:2" ht="12.75">
      <c r="A24" t="s">
        <v>407</v>
      </c>
      <c r="B24" t="s">
        <v>43</v>
      </c>
    </row>
    <row r="25" ht="12.75">
      <c r="B25" t="s">
        <v>44</v>
      </c>
    </row>
    <row r="27" spans="1:2" ht="12.75">
      <c r="A27" t="s">
        <v>408</v>
      </c>
      <c r="B27" t="s">
        <v>336</v>
      </c>
    </row>
    <row r="29" spans="1:2" ht="12.75">
      <c r="A29" t="s">
        <v>409</v>
      </c>
      <c r="B29" t="s">
        <v>45</v>
      </c>
    </row>
    <row r="30" ht="12.75">
      <c r="B30" t="s">
        <v>46</v>
      </c>
    </row>
    <row r="32" ht="12.75">
      <c r="A32" t="s">
        <v>519</v>
      </c>
    </row>
    <row r="34" spans="1:2" ht="12.75">
      <c r="A34" t="s">
        <v>410</v>
      </c>
      <c r="B34" t="s">
        <v>68</v>
      </c>
    </row>
    <row r="35" ht="12.75">
      <c r="B35" t="s">
        <v>69</v>
      </c>
    </row>
    <row r="36" ht="12.75">
      <c r="B36" t="s">
        <v>70</v>
      </c>
    </row>
    <row r="38" spans="1:2" ht="12.75">
      <c r="A38" t="s">
        <v>411</v>
      </c>
      <c r="B38" t="s">
        <v>555</v>
      </c>
    </row>
    <row r="40" spans="1:2" ht="12.75">
      <c r="A40" t="s">
        <v>407</v>
      </c>
      <c r="B40" t="s">
        <v>71</v>
      </c>
    </row>
    <row r="41" ht="12.75">
      <c r="B41" t="s">
        <v>72</v>
      </c>
    </row>
    <row r="43" ht="12.75">
      <c r="A43" t="s">
        <v>412</v>
      </c>
    </row>
    <row r="45" spans="1:2" ht="12.75">
      <c r="A45" t="s">
        <v>362</v>
      </c>
      <c r="B45" t="s">
        <v>482</v>
      </c>
    </row>
    <row r="47" spans="1:2" ht="12.75">
      <c r="A47" t="s">
        <v>415</v>
      </c>
      <c r="B47" t="s">
        <v>490</v>
      </c>
    </row>
    <row r="48" ht="12.75">
      <c r="B48" t="s">
        <v>491</v>
      </c>
    </row>
    <row r="50" spans="1:2" ht="12.75">
      <c r="A50" t="s">
        <v>489</v>
      </c>
      <c r="B50" t="s">
        <v>363</v>
      </c>
    </row>
    <row r="53" spans="1:2" ht="12.75">
      <c r="A53" t="s">
        <v>415</v>
      </c>
      <c r="B53" t="s">
        <v>73</v>
      </c>
    </row>
    <row r="54" ht="12.75">
      <c r="B54" t="s">
        <v>74</v>
      </c>
    </row>
    <row r="55" ht="12.75">
      <c r="B55" t="s">
        <v>75</v>
      </c>
    </row>
    <row r="57" spans="1:2" ht="12.75">
      <c r="A57" t="s">
        <v>358</v>
      </c>
      <c r="B57" t="s">
        <v>424</v>
      </c>
    </row>
    <row r="58" ht="12.75">
      <c r="B58" t="s">
        <v>76</v>
      </c>
    </row>
    <row r="59" ht="12.75">
      <c r="B59" t="s">
        <v>77</v>
      </c>
    </row>
    <row r="60" spans="1:2" ht="12.75">
      <c r="A60" t="s">
        <v>415</v>
      </c>
      <c r="B60" t="s">
        <v>78</v>
      </c>
    </row>
    <row r="62" spans="1:2" ht="12.75">
      <c r="A62" t="s">
        <v>340</v>
      </c>
      <c r="B62" t="s">
        <v>79</v>
      </c>
    </row>
    <row r="63" ht="12.75">
      <c r="B63" t="s">
        <v>80</v>
      </c>
    </row>
    <row r="64" ht="12.75">
      <c r="B64" t="s">
        <v>81</v>
      </c>
    </row>
    <row r="66" spans="1:2" ht="12.75">
      <c r="A66" t="s">
        <v>361</v>
      </c>
      <c r="B66" t="s">
        <v>420</v>
      </c>
    </row>
    <row r="67" spans="1:2" ht="12.75">
      <c r="A67" t="s">
        <v>415</v>
      </c>
      <c r="B67" t="s">
        <v>82</v>
      </c>
    </row>
    <row r="68" ht="12.75">
      <c r="B68" t="s">
        <v>83</v>
      </c>
    </row>
    <row r="69" ht="12.75">
      <c r="B69" t="s">
        <v>84</v>
      </c>
    </row>
    <row r="70" ht="12.75">
      <c r="B70" t="s">
        <v>85</v>
      </c>
    </row>
    <row r="71" spans="1:2" ht="12.75">
      <c r="A71" t="s">
        <v>415</v>
      </c>
      <c r="B71" t="s">
        <v>86</v>
      </c>
    </row>
    <row r="72" ht="12.75">
      <c r="B72" t="s">
        <v>87</v>
      </c>
    </row>
    <row r="73" ht="12.75">
      <c r="B73" t="s">
        <v>88</v>
      </c>
    </row>
    <row r="75" ht="12.75">
      <c r="B75" t="s">
        <v>89</v>
      </c>
    </row>
    <row r="76" ht="12.75">
      <c r="B76" t="s">
        <v>497</v>
      </c>
    </row>
    <row r="77" ht="12.75">
      <c r="A77" t="s">
        <v>415</v>
      </c>
    </row>
    <row r="78" spans="1:2" ht="12.75">
      <c r="A78" t="s">
        <v>352</v>
      </c>
      <c r="B78" t="s">
        <v>496</v>
      </c>
    </row>
    <row r="79" ht="12.75">
      <c r="B79" t="s">
        <v>497</v>
      </c>
    </row>
    <row r="81" spans="1:2" ht="12.75">
      <c r="A81" t="s">
        <v>351</v>
      </c>
      <c r="B81" t="s">
        <v>421</v>
      </c>
    </row>
    <row r="83" ht="12.75">
      <c r="B83" t="s">
        <v>90</v>
      </c>
    </row>
    <row r="84" ht="12.75">
      <c r="B84" t="s">
        <v>91</v>
      </c>
    </row>
    <row r="86" ht="12.75">
      <c r="B86" t="s">
        <v>596</v>
      </c>
    </row>
    <row r="87" ht="12.75">
      <c r="B87" t="s">
        <v>595</v>
      </c>
    </row>
    <row r="89" spans="1:2" ht="12.75">
      <c r="A89" t="s">
        <v>492</v>
      </c>
      <c r="B89" t="s">
        <v>597</v>
      </c>
    </row>
    <row r="90" ht="12.75">
      <c r="B90" t="s">
        <v>598</v>
      </c>
    </row>
    <row r="92" spans="1:2" ht="12.75">
      <c r="A92" t="s">
        <v>365</v>
      </c>
      <c r="B92" t="s">
        <v>422</v>
      </c>
    </row>
    <row r="93" ht="12.75">
      <c r="B93" t="s">
        <v>415</v>
      </c>
    </row>
    <row r="94" ht="12.75">
      <c r="B94" t="s">
        <v>92</v>
      </c>
    </row>
    <row r="95" ht="12.75">
      <c r="B95" t="s">
        <v>93</v>
      </c>
    </row>
    <row r="96" ht="12.75">
      <c r="B96" t="s">
        <v>94</v>
      </c>
    </row>
    <row r="98" spans="1:2" ht="12.75">
      <c r="A98" t="s">
        <v>366</v>
      </c>
      <c r="B98" t="s">
        <v>423</v>
      </c>
    </row>
    <row r="100" ht="12.75">
      <c r="B100" t="s">
        <v>95</v>
      </c>
    </row>
    <row r="101" ht="12.75">
      <c r="B101" t="s">
        <v>595</v>
      </c>
    </row>
    <row r="104" spans="1:2" ht="12.75">
      <c r="A104" t="s">
        <v>493</v>
      </c>
      <c r="B104" t="s">
        <v>449</v>
      </c>
    </row>
    <row r="106" ht="12.75">
      <c r="B106" t="s">
        <v>96</v>
      </c>
    </row>
    <row r="107" ht="12.75">
      <c r="B107" t="s">
        <v>503</v>
      </c>
    </row>
    <row r="109" spans="1:2" ht="12.75">
      <c r="A109" t="s">
        <v>498</v>
      </c>
      <c r="B109" t="s">
        <v>472</v>
      </c>
    </row>
    <row r="111" ht="12.75">
      <c r="B111" t="s">
        <v>97</v>
      </c>
    </row>
    <row r="112" ht="12.75">
      <c r="B112" t="s">
        <v>503</v>
      </c>
    </row>
    <row r="114" spans="1:2" ht="12.75">
      <c r="A114" t="s">
        <v>499</v>
      </c>
      <c r="B114" t="s">
        <v>591</v>
      </c>
    </row>
    <row r="116" ht="12.75">
      <c r="B116" t="s">
        <v>599</v>
      </c>
    </row>
    <row r="117" ht="12.75">
      <c r="B117" t="s">
        <v>600</v>
      </c>
    </row>
    <row r="119" spans="1:2" ht="12.75">
      <c r="A119" t="s">
        <v>500</v>
      </c>
      <c r="B119" t="s">
        <v>427</v>
      </c>
    </row>
    <row r="121" spans="1:2" ht="12.75">
      <c r="A121" t="s">
        <v>415</v>
      </c>
      <c r="B121" t="s">
        <v>501</v>
      </c>
    </row>
    <row r="122" ht="12.75">
      <c r="B122" t="s">
        <v>415</v>
      </c>
    </row>
    <row r="123" spans="1:2" ht="12.75">
      <c r="A123" t="s">
        <v>556</v>
      </c>
      <c r="B123" t="s">
        <v>545</v>
      </c>
    </row>
    <row r="125" spans="1:2" ht="12.75">
      <c r="A125" t="s">
        <v>557</v>
      </c>
      <c r="B125" t="s">
        <v>39</v>
      </c>
    </row>
    <row r="126" ht="12.75">
      <c r="B126" t="s">
        <v>40</v>
      </c>
    </row>
    <row r="127" ht="12.75">
      <c r="B127" t="s">
        <v>343</v>
      </c>
    </row>
    <row r="129" ht="12.75">
      <c r="B129" t="s">
        <v>592</v>
      </c>
    </row>
    <row r="130" ht="12.75">
      <c r="B130" t="s">
        <v>593</v>
      </c>
    </row>
    <row r="132" spans="1:2" ht="12.75">
      <c r="A132" t="s">
        <v>558</v>
      </c>
      <c r="B132" t="s">
        <v>41</v>
      </c>
    </row>
    <row r="133" ht="12.75">
      <c r="B133" t="s">
        <v>42</v>
      </c>
    </row>
    <row r="136" spans="1:2" ht="12.75">
      <c r="A136" t="s">
        <v>559</v>
      </c>
      <c r="B136" t="s">
        <v>98</v>
      </c>
    </row>
    <row r="137" ht="12.75">
      <c r="B137" t="s">
        <v>99</v>
      </c>
    </row>
    <row r="138" ht="12.75">
      <c r="B138" t="s">
        <v>100</v>
      </c>
    </row>
    <row r="140" spans="1:2" ht="12.75">
      <c r="A140" t="s">
        <v>560</v>
      </c>
      <c r="B140" t="s">
        <v>101</v>
      </c>
    </row>
    <row r="141" ht="12.75">
      <c r="B141" t="s">
        <v>102</v>
      </c>
    </row>
    <row r="143" spans="1:2" ht="12.75">
      <c r="A143" t="s">
        <v>562</v>
      </c>
      <c r="B143" t="s">
        <v>103</v>
      </c>
    </row>
    <row r="144" ht="12.75">
      <c r="B144" t="s">
        <v>561</v>
      </c>
    </row>
    <row r="147" ht="12.75">
      <c r="A147" s="2" t="s">
        <v>428</v>
      </c>
    </row>
    <row r="148" ht="12.75">
      <c r="A148" t="s">
        <v>104</v>
      </c>
    </row>
    <row r="149" ht="12.75">
      <c r="A149" t="s">
        <v>105</v>
      </c>
    </row>
    <row r="150" ht="12.75">
      <c r="A150" t="s">
        <v>106</v>
      </c>
    </row>
    <row r="151" ht="12.75">
      <c r="A151" t="s">
        <v>107</v>
      </c>
    </row>
    <row r="152" ht="12.75">
      <c r="A152" t="s">
        <v>108</v>
      </c>
    </row>
    <row r="154" ht="12.75">
      <c r="A154" t="s">
        <v>109</v>
      </c>
    </row>
    <row r="155" ht="12.75">
      <c r="A155" t="s">
        <v>110</v>
      </c>
    </row>
    <row r="157" spans="1:2" ht="12.75">
      <c r="A157" t="s">
        <v>563</v>
      </c>
      <c r="B157" t="s">
        <v>482</v>
      </c>
    </row>
    <row r="159" spans="1:2" ht="12.75">
      <c r="A159" t="s">
        <v>574</v>
      </c>
      <c r="B159" t="s">
        <v>111</v>
      </c>
    </row>
    <row r="160" ht="12.75">
      <c r="B160" t="s">
        <v>112</v>
      </c>
    </row>
    <row r="161" ht="12.75">
      <c r="B161" t="s">
        <v>113</v>
      </c>
    </row>
    <row r="162" ht="12.75">
      <c r="B162" t="s">
        <v>114</v>
      </c>
    </row>
    <row r="163" ht="12.75">
      <c r="B163" t="s">
        <v>115</v>
      </c>
    </row>
    <row r="164" ht="12.75">
      <c r="B164" t="s">
        <v>116</v>
      </c>
    </row>
    <row r="165" ht="12.75">
      <c r="B165" t="s">
        <v>117</v>
      </c>
    </row>
    <row r="166" ht="12.75">
      <c r="B166" t="s">
        <v>601</v>
      </c>
    </row>
    <row r="168" ht="12.75">
      <c r="B168" t="s">
        <v>118</v>
      </c>
    </row>
    <row r="169" ht="12.75">
      <c r="B169" t="s">
        <v>119</v>
      </c>
    </row>
    <row r="170" ht="12.75">
      <c r="B170" t="s">
        <v>120</v>
      </c>
    </row>
    <row r="171" ht="12.75">
      <c r="B171" t="s">
        <v>121</v>
      </c>
    </row>
    <row r="172" ht="12.75">
      <c r="B172" t="s">
        <v>122</v>
      </c>
    </row>
    <row r="174" ht="12.75">
      <c r="B174" t="s">
        <v>123</v>
      </c>
    </row>
    <row r="175" ht="12.75">
      <c r="B175" t="s">
        <v>124</v>
      </c>
    </row>
    <row r="176" ht="12.75">
      <c r="B176" t="s">
        <v>125</v>
      </c>
    </row>
    <row r="177" ht="12.75">
      <c r="B177" t="s">
        <v>126</v>
      </c>
    </row>
    <row r="178" ht="12.75">
      <c r="B178" t="s">
        <v>502</v>
      </c>
    </row>
    <row r="180" ht="12.75">
      <c r="B180" t="s">
        <v>127</v>
      </c>
    </row>
    <row r="181" ht="12.75">
      <c r="B181" t="s">
        <v>128</v>
      </c>
    </row>
    <row r="182" ht="12.75">
      <c r="B182" t="s">
        <v>129</v>
      </c>
    </row>
    <row r="183" ht="12.75">
      <c r="B183" t="s">
        <v>130</v>
      </c>
    </row>
    <row r="185" ht="12.75">
      <c r="B185" t="s">
        <v>131</v>
      </c>
    </row>
    <row r="186" ht="12.75">
      <c r="B186" t="s">
        <v>132</v>
      </c>
    </row>
    <row r="187" ht="12.75">
      <c r="B187" t="s">
        <v>133</v>
      </c>
    </row>
    <row r="189" ht="12.75">
      <c r="B189" t="s">
        <v>134</v>
      </c>
    </row>
    <row r="190" ht="12.75">
      <c r="B190" t="s">
        <v>135</v>
      </c>
    </row>
    <row r="191" ht="12.75">
      <c r="B191" t="s">
        <v>136</v>
      </c>
    </row>
    <row r="192" ht="12.75">
      <c r="B192" t="s">
        <v>137</v>
      </c>
    </row>
    <row r="194" ht="12.75">
      <c r="B194" t="s">
        <v>138</v>
      </c>
    </row>
    <row r="195" ht="12.75">
      <c r="B195" t="s">
        <v>139</v>
      </c>
    </row>
    <row r="198" spans="1:2" ht="12.75">
      <c r="A198" t="s">
        <v>564</v>
      </c>
      <c r="B198" t="s">
        <v>140</v>
      </c>
    </row>
    <row r="199" ht="12.75">
      <c r="B199" t="s">
        <v>141</v>
      </c>
    </row>
    <row r="200" ht="12.75">
      <c r="B200" t="s">
        <v>142</v>
      </c>
    </row>
    <row r="201" ht="12.75">
      <c r="B201" t="s">
        <v>143</v>
      </c>
    </row>
    <row r="202" ht="12.75">
      <c r="B202" t="s">
        <v>144</v>
      </c>
    </row>
    <row r="204" ht="12.75">
      <c r="B204" t="s">
        <v>145</v>
      </c>
    </row>
    <row r="205" ht="12.75">
      <c r="B205" t="s">
        <v>146</v>
      </c>
    </row>
    <row r="207" ht="12.75">
      <c r="B207" t="s">
        <v>147</v>
      </c>
    </row>
    <row r="208" ht="12.75">
      <c r="B208" t="s">
        <v>627</v>
      </c>
    </row>
    <row r="209" ht="12.75">
      <c r="B209" t="s">
        <v>628</v>
      </c>
    </row>
    <row r="211" spans="1:2" ht="12.75">
      <c r="A211" t="s">
        <v>565</v>
      </c>
      <c r="B211" t="s">
        <v>140</v>
      </c>
    </row>
    <row r="212" ht="12.75">
      <c r="B212" t="s">
        <v>148</v>
      </c>
    </row>
    <row r="213" ht="12.75">
      <c r="B213" t="s">
        <v>149</v>
      </c>
    </row>
    <row r="215" ht="12.75">
      <c r="B215" t="s">
        <v>145</v>
      </c>
    </row>
    <row r="216" ht="12.75">
      <c r="B216" t="s">
        <v>150</v>
      </c>
    </row>
    <row r="217" ht="12.75">
      <c r="B217" t="s">
        <v>151</v>
      </c>
    </row>
    <row r="219" ht="12.75">
      <c r="B219" t="s">
        <v>147</v>
      </c>
    </row>
    <row r="220" ht="12.75">
      <c r="B220" t="s">
        <v>626</v>
      </c>
    </row>
    <row r="221" ht="12.75">
      <c r="B221" t="s">
        <v>625</v>
      </c>
    </row>
    <row r="223" spans="1:2" ht="12.75">
      <c r="A223" t="s">
        <v>567</v>
      </c>
      <c r="B223" t="s">
        <v>152</v>
      </c>
    </row>
    <row r="224" ht="12.75">
      <c r="B224" t="s">
        <v>153</v>
      </c>
    </row>
    <row r="226" spans="1:2" ht="12.75">
      <c r="A226" t="s">
        <v>556</v>
      </c>
      <c r="B226" t="s">
        <v>154</v>
      </c>
    </row>
    <row r="227" ht="12.75">
      <c r="B227" t="s">
        <v>155</v>
      </c>
    </row>
    <row r="228" ht="12.75">
      <c r="B228" t="s">
        <v>156</v>
      </c>
    </row>
    <row r="229" ht="12.75">
      <c r="B229" t="s">
        <v>157</v>
      </c>
    </row>
    <row r="230" ht="12.75">
      <c r="B230" t="s">
        <v>158</v>
      </c>
    </row>
    <row r="231" ht="12.75">
      <c r="B231" t="s">
        <v>159</v>
      </c>
    </row>
    <row r="232" ht="12.75">
      <c r="B232" t="s">
        <v>160</v>
      </c>
    </row>
    <row r="234" spans="1:2" ht="12.75">
      <c r="A234" t="s">
        <v>575</v>
      </c>
      <c r="B234" t="s">
        <v>161</v>
      </c>
    </row>
    <row r="235" ht="12.75">
      <c r="B235" t="s">
        <v>624</v>
      </c>
    </row>
    <row r="237" spans="1:2" ht="12.75">
      <c r="A237" t="s">
        <v>568</v>
      </c>
      <c r="B237" t="s">
        <v>614</v>
      </c>
    </row>
    <row r="238" ht="12.75">
      <c r="B238" t="s">
        <v>616</v>
      </c>
    </row>
    <row r="239" ht="12.75">
      <c r="B239" t="s">
        <v>617</v>
      </c>
    </row>
    <row r="240" ht="12.75">
      <c r="B240" t="s">
        <v>618</v>
      </c>
    </row>
    <row r="241" ht="12.75">
      <c r="B241" t="s">
        <v>619</v>
      </c>
    </row>
    <row r="242" ht="12.75">
      <c r="B242" t="s">
        <v>620</v>
      </c>
    </row>
    <row r="243" ht="12.75">
      <c r="B243" t="s">
        <v>621</v>
      </c>
    </row>
    <row r="244" ht="12.75">
      <c r="B244" t="s">
        <v>622</v>
      </c>
    </row>
    <row r="245" ht="12.75">
      <c r="B245" t="s">
        <v>623</v>
      </c>
    </row>
    <row r="247" spans="1:2" ht="12.75">
      <c r="A247" t="s">
        <v>576</v>
      </c>
      <c r="B247" t="s">
        <v>162</v>
      </c>
    </row>
    <row r="248" ht="12.75">
      <c r="B248" t="s">
        <v>615</v>
      </c>
    </row>
    <row r="250" spans="1:2" ht="12.75">
      <c r="A250" t="s">
        <v>577</v>
      </c>
      <c r="B250" t="s">
        <v>163</v>
      </c>
    </row>
    <row r="251" ht="12.75">
      <c r="B251" t="s">
        <v>164</v>
      </c>
    </row>
    <row r="252" ht="12.75">
      <c r="B252" t="s">
        <v>165</v>
      </c>
    </row>
    <row r="253" ht="12.75">
      <c r="B253" t="s">
        <v>166</v>
      </c>
    </row>
    <row r="254" ht="12.75">
      <c r="B254" t="s">
        <v>566</v>
      </c>
    </row>
    <row r="256" spans="1:2" ht="12.75">
      <c r="A256" t="s">
        <v>415</v>
      </c>
      <c r="B256" t="s">
        <v>167</v>
      </c>
    </row>
    <row r="257" ht="12.75">
      <c r="B257" t="s">
        <v>168</v>
      </c>
    </row>
    <row r="258" ht="12.75">
      <c r="B258" t="s">
        <v>169</v>
      </c>
    </row>
    <row r="259" ht="12.75">
      <c r="B259" t="s">
        <v>170</v>
      </c>
    </row>
    <row r="261" spans="1:2" ht="12.75">
      <c r="A261" t="s">
        <v>578</v>
      </c>
      <c r="B261" t="s">
        <v>171</v>
      </c>
    </row>
    <row r="262" ht="12.75">
      <c r="B262" t="s">
        <v>172</v>
      </c>
    </row>
    <row r="264" spans="1:2" ht="12.75">
      <c r="A264" t="s">
        <v>579</v>
      </c>
      <c r="B264" t="s">
        <v>471</v>
      </c>
    </row>
    <row r="266" spans="1:2" ht="12.75">
      <c r="A266" t="s">
        <v>580</v>
      </c>
      <c r="B266" t="s">
        <v>173</v>
      </c>
    </row>
    <row r="267" ht="12.75">
      <c r="B267" t="s">
        <v>174</v>
      </c>
    </row>
    <row r="268" ht="12.75">
      <c r="B268" t="s">
        <v>175</v>
      </c>
    </row>
    <row r="270" ht="12.75">
      <c r="B270" t="s">
        <v>176</v>
      </c>
    </row>
    <row r="271" ht="12.75">
      <c r="B271" t="s">
        <v>177</v>
      </c>
    </row>
    <row r="272" ht="12.75">
      <c r="B272" t="s">
        <v>343</v>
      </c>
    </row>
    <row r="274" ht="12.75">
      <c r="B274" t="s">
        <v>178</v>
      </c>
    </row>
    <row r="275" ht="12.75">
      <c r="B275" t="s">
        <v>177</v>
      </c>
    </row>
    <row r="276" ht="12.75">
      <c r="B276" t="s">
        <v>343</v>
      </c>
    </row>
    <row r="278" ht="12.75">
      <c r="B278" t="s">
        <v>179</v>
      </c>
    </row>
    <row r="279" ht="12.75">
      <c r="B279" t="s">
        <v>180</v>
      </c>
    </row>
    <row r="280" ht="12.75">
      <c r="B280" t="s">
        <v>181</v>
      </c>
    </row>
    <row r="281" ht="12.75">
      <c r="B281" t="s">
        <v>182</v>
      </c>
    </row>
    <row r="283" ht="12.75">
      <c r="B283" t="s">
        <v>131</v>
      </c>
    </row>
    <row r="284" ht="12.75">
      <c r="B284" t="s">
        <v>132</v>
      </c>
    </row>
    <row r="285" ht="12.75">
      <c r="B285" t="s">
        <v>133</v>
      </c>
    </row>
    <row r="287" ht="12.75">
      <c r="B287" t="s">
        <v>183</v>
      </c>
    </row>
    <row r="288" ht="12.75">
      <c r="B288" t="s">
        <v>184</v>
      </c>
    </row>
    <row r="289" ht="12.75">
      <c r="B289" t="s">
        <v>185</v>
      </c>
    </row>
    <row r="290" ht="12.75">
      <c r="B290" t="s">
        <v>49</v>
      </c>
    </row>
    <row r="292" ht="12.75">
      <c r="B292" t="s">
        <v>186</v>
      </c>
    </row>
    <row r="293" ht="12.75">
      <c r="B293" t="s">
        <v>187</v>
      </c>
    </row>
    <row r="295" spans="1:2" ht="12.75">
      <c r="A295" t="s">
        <v>570</v>
      </c>
      <c r="B295" t="s">
        <v>162</v>
      </c>
    </row>
    <row r="296" ht="12.75">
      <c r="B296" t="s">
        <v>188</v>
      </c>
    </row>
    <row r="298" spans="1:2" ht="12.75">
      <c r="A298" t="s">
        <v>581</v>
      </c>
      <c r="B298" t="s">
        <v>430</v>
      </c>
    </row>
    <row r="300" spans="1:2" ht="12.75">
      <c r="A300" t="s">
        <v>582</v>
      </c>
      <c r="B300" t="s">
        <v>189</v>
      </c>
    </row>
    <row r="301" ht="12.75">
      <c r="B301" t="s">
        <v>190</v>
      </c>
    </row>
    <row r="303" spans="1:2" ht="12.75">
      <c r="A303" t="s">
        <v>583</v>
      </c>
      <c r="B303" t="s">
        <v>569</v>
      </c>
    </row>
    <row r="305" spans="1:2" ht="12.75">
      <c r="A305" t="s">
        <v>584</v>
      </c>
      <c r="B305" t="s">
        <v>191</v>
      </c>
    </row>
    <row r="306" ht="12.75">
      <c r="B306" t="s">
        <v>192</v>
      </c>
    </row>
    <row r="308" spans="1:2" ht="12.75">
      <c r="A308" t="s">
        <v>585</v>
      </c>
      <c r="B308" t="s">
        <v>193</v>
      </c>
    </row>
    <row r="309" ht="12.75">
      <c r="B309" t="s">
        <v>194</v>
      </c>
    </row>
    <row r="310" ht="12.75">
      <c r="B310" t="s">
        <v>195</v>
      </c>
    </row>
    <row r="312" spans="1:2" ht="12.75">
      <c r="A312" t="s">
        <v>586</v>
      </c>
      <c r="B312" t="s">
        <v>196</v>
      </c>
    </row>
    <row r="313" ht="12.75">
      <c r="B313" t="s">
        <v>343</v>
      </c>
    </row>
    <row r="315" spans="1:2" ht="12.75">
      <c r="A315" t="s">
        <v>587</v>
      </c>
      <c r="B315" s="18" t="s">
        <v>669</v>
      </c>
    </row>
    <row r="316" ht="12.75">
      <c r="B316" s="18" t="s">
        <v>670</v>
      </c>
    </row>
    <row r="318" spans="1:2" ht="12.75">
      <c r="A318" t="s">
        <v>588</v>
      </c>
      <c r="B318" t="s">
        <v>197</v>
      </c>
    </row>
    <row r="319" ht="12.75">
      <c r="B319" t="s">
        <v>198</v>
      </c>
    </row>
    <row r="320" ht="12.75">
      <c r="B320" t="s">
        <v>199</v>
      </c>
    </row>
    <row r="321" ht="12.75">
      <c r="B321" t="s">
        <v>200</v>
      </c>
    </row>
    <row r="323" ht="12.75">
      <c r="B323" t="s">
        <v>201</v>
      </c>
    </row>
    <row r="324" ht="12.75">
      <c r="B324" t="s">
        <v>202</v>
      </c>
    </row>
    <row r="326" spans="1:2" ht="12.75">
      <c r="A326" t="s">
        <v>589</v>
      </c>
      <c r="B326" t="s">
        <v>162</v>
      </c>
    </row>
    <row r="327" ht="12.75">
      <c r="B327" t="s">
        <v>203</v>
      </c>
    </row>
    <row r="329" spans="1:2" ht="12.75">
      <c r="A329" t="s">
        <v>590</v>
      </c>
      <c r="B329" t="s">
        <v>204</v>
      </c>
    </row>
    <row r="330" ht="12.75">
      <c r="B330" t="s">
        <v>205</v>
      </c>
    </row>
    <row r="331" ht="12.75">
      <c r="B331" t="s">
        <v>206</v>
      </c>
    </row>
    <row r="332" ht="12.75">
      <c r="B332" t="s">
        <v>571</v>
      </c>
    </row>
    <row r="335" ht="12.75">
      <c r="A335" s="2" t="s">
        <v>431</v>
      </c>
    </row>
    <row r="337" ht="12.75">
      <c r="A337" t="s">
        <v>104</v>
      </c>
    </row>
    <row r="338" ht="12.75">
      <c r="A338" t="s">
        <v>207</v>
      </c>
    </row>
    <row r="339" ht="12.75">
      <c r="A339" t="s">
        <v>208</v>
      </c>
    </row>
    <row r="340" ht="12.75">
      <c r="A340" t="s">
        <v>209</v>
      </c>
    </row>
    <row r="342" ht="12.75">
      <c r="A342" t="s">
        <v>109</v>
      </c>
    </row>
    <row r="343" ht="12.75">
      <c r="A343" t="s">
        <v>110</v>
      </c>
    </row>
    <row r="345" spans="1:2" ht="12.75">
      <c r="A345" t="s">
        <v>432</v>
      </c>
      <c r="B345" t="s">
        <v>210</v>
      </c>
    </row>
    <row r="346" ht="12.75">
      <c r="B346" t="s">
        <v>211</v>
      </c>
    </row>
    <row r="347" ht="12.75">
      <c r="B347" t="s">
        <v>212</v>
      </c>
    </row>
    <row r="348" ht="12.75">
      <c r="B348" t="s">
        <v>213</v>
      </c>
    </row>
    <row r="349" ht="12.75">
      <c r="B349" t="s">
        <v>214</v>
      </c>
    </row>
    <row r="350" ht="12.75">
      <c r="B350" t="s">
        <v>215</v>
      </c>
    </row>
    <row r="352" spans="1:2" ht="12.75">
      <c r="A352" t="s">
        <v>433</v>
      </c>
      <c r="B352" t="s">
        <v>434</v>
      </c>
    </row>
    <row r="354" spans="1:2" ht="12.75">
      <c r="A354" t="s">
        <v>344</v>
      </c>
      <c r="B354" t="s">
        <v>216</v>
      </c>
    </row>
    <row r="355" ht="12.75">
      <c r="B355" t="s">
        <v>613</v>
      </c>
    </row>
    <row r="356" ht="12.75">
      <c r="B356" t="s">
        <v>217</v>
      </c>
    </row>
    <row r="357" ht="12.75">
      <c r="B357" t="s">
        <v>218</v>
      </c>
    </row>
    <row r="359" spans="1:2" ht="12.75">
      <c r="A359" t="s">
        <v>345</v>
      </c>
      <c r="B359" t="s">
        <v>572</v>
      </c>
    </row>
    <row r="361" spans="1:2" ht="12.75">
      <c r="A361" t="s">
        <v>346</v>
      </c>
      <c r="B361" t="s">
        <v>219</v>
      </c>
    </row>
    <row r="362" ht="12.75">
      <c r="B362" t="s">
        <v>220</v>
      </c>
    </row>
    <row r="363" ht="12.75">
      <c r="B363" t="s">
        <v>221</v>
      </c>
    </row>
    <row r="364" ht="12.75">
      <c r="B364" t="s">
        <v>222</v>
      </c>
    </row>
    <row r="366" spans="1:2" ht="12.75">
      <c r="A366" t="s">
        <v>347</v>
      </c>
      <c r="B366" t="s">
        <v>216</v>
      </c>
    </row>
    <row r="367" ht="12.75">
      <c r="B367" t="s">
        <v>31</v>
      </c>
    </row>
    <row r="368" ht="12.75">
      <c r="B368" t="s">
        <v>32</v>
      </c>
    </row>
    <row r="370" spans="1:2" ht="12.75">
      <c r="A370" t="s">
        <v>348</v>
      </c>
      <c r="B370" t="s">
        <v>33</v>
      </c>
    </row>
    <row r="371" ht="12.75">
      <c r="B371" t="s">
        <v>34</v>
      </c>
    </row>
    <row r="372" ht="12.75">
      <c r="B372" t="s">
        <v>35</v>
      </c>
    </row>
    <row r="374" spans="1:2" ht="12.75">
      <c r="A374" t="s">
        <v>349</v>
      </c>
      <c r="B374" t="s">
        <v>36</v>
      </c>
    </row>
    <row r="375" ht="12.75">
      <c r="B375" t="s">
        <v>37</v>
      </c>
    </row>
    <row r="376" ht="12.75">
      <c r="B376" t="s">
        <v>38</v>
      </c>
    </row>
    <row r="378" spans="1:2" ht="12.75">
      <c r="A378" t="s">
        <v>415</v>
      </c>
      <c r="B378" t="s">
        <v>667</v>
      </c>
    </row>
    <row r="379" ht="12.75">
      <c r="B379" t="s">
        <v>668</v>
      </c>
    </row>
    <row r="381" spans="1:2" ht="12.75">
      <c r="A381" t="s">
        <v>355</v>
      </c>
      <c r="B381" t="s">
        <v>204</v>
      </c>
    </row>
    <row r="382" ht="12.75">
      <c r="B382" t="s">
        <v>246</v>
      </c>
    </row>
    <row r="386" spans="1:2" ht="12.75">
      <c r="A386" t="s">
        <v>350</v>
      </c>
      <c r="B386" t="s">
        <v>51</v>
      </c>
    </row>
    <row r="387" ht="12.75">
      <c r="B387" t="s">
        <v>20</v>
      </c>
    </row>
    <row r="388" ht="12.75">
      <c r="B388" t="s">
        <v>21</v>
      </c>
    </row>
    <row r="390" spans="1:2" ht="12.75">
      <c r="A390" t="s">
        <v>356</v>
      </c>
      <c r="B390" t="s">
        <v>216</v>
      </c>
    </row>
    <row r="391" ht="12.75">
      <c r="B391" t="s">
        <v>22</v>
      </c>
    </row>
    <row r="392" ht="12.75">
      <c r="B392" t="s">
        <v>23</v>
      </c>
    </row>
    <row r="393" ht="12.75">
      <c r="B393" t="s">
        <v>24</v>
      </c>
    </row>
    <row r="394" ht="12.75">
      <c r="B394" t="s">
        <v>25</v>
      </c>
    </row>
    <row r="395" ht="12.75">
      <c r="B395" t="s">
        <v>26</v>
      </c>
    </row>
    <row r="396" ht="12.75">
      <c r="B396" t="s">
        <v>27</v>
      </c>
    </row>
    <row r="398" spans="1:2" ht="12.75">
      <c r="A398" t="s">
        <v>357</v>
      </c>
      <c r="B398" t="s">
        <v>223</v>
      </c>
    </row>
    <row r="399" ht="12.75">
      <c r="B399" t="s">
        <v>48</v>
      </c>
    </row>
    <row r="401" spans="1:2" ht="12.75">
      <c r="A401" t="s">
        <v>358</v>
      </c>
      <c r="B401" t="s">
        <v>223</v>
      </c>
    </row>
    <row r="402" ht="12.75">
      <c r="B402" t="s">
        <v>28</v>
      </c>
    </row>
    <row r="403" ht="12.75">
      <c r="B403" t="s">
        <v>29</v>
      </c>
    </row>
    <row r="404" ht="12.75">
      <c r="B404" t="s">
        <v>30</v>
      </c>
    </row>
    <row r="406" spans="1:2" ht="12.75">
      <c r="A406" t="s">
        <v>414</v>
      </c>
      <c r="B406" t="s">
        <v>223</v>
      </c>
    </row>
    <row r="407" ht="12.75">
      <c r="B407" t="s">
        <v>224</v>
      </c>
    </row>
    <row r="408" ht="12.75">
      <c r="B408" t="s">
        <v>225</v>
      </c>
    </row>
    <row r="410" spans="1:2" ht="12.75">
      <c r="A410" t="s">
        <v>364</v>
      </c>
      <c r="B410" t="s">
        <v>216</v>
      </c>
    </row>
    <row r="411" ht="12.75">
      <c r="B411" t="s">
        <v>47</v>
      </c>
    </row>
    <row r="413" spans="1:2" ht="12.75">
      <c r="A413" t="s">
        <v>359</v>
      </c>
      <c r="B413" t="s">
        <v>216</v>
      </c>
    </row>
    <row r="414" ht="12.75">
      <c r="B414" t="s">
        <v>666</v>
      </c>
    </row>
    <row r="416" spans="1:2" ht="12.75">
      <c r="A416" t="s">
        <v>340</v>
      </c>
      <c r="B416" t="s">
        <v>50</v>
      </c>
    </row>
    <row r="417" ht="12.75">
      <c r="B417" t="s">
        <v>367</v>
      </c>
    </row>
    <row r="419" spans="1:2" ht="12.75">
      <c r="A419" t="s">
        <v>360</v>
      </c>
      <c r="B419" t="s">
        <v>226</v>
      </c>
    </row>
    <row r="420" ht="12.75">
      <c r="B420" t="s">
        <v>227</v>
      </c>
    </row>
    <row r="421" ht="12.75">
      <c r="B421" t="s">
        <v>228</v>
      </c>
    </row>
    <row r="423" ht="12.75">
      <c r="B423" t="s">
        <v>223</v>
      </c>
    </row>
    <row r="424" ht="12.75">
      <c r="B424" t="s">
        <v>665</v>
      </c>
    </row>
    <row r="426" spans="1:2" ht="12.75">
      <c r="A426" t="s">
        <v>341</v>
      </c>
      <c r="B426" t="s">
        <v>229</v>
      </c>
    </row>
    <row r="427" ht="12.75">
      <c r="B427" t="s">
        <v>230</v>
      </c>
    </row>
    <row r="428" ht="12.75">
      <c r="B428" t="s">
        <v>231</v>
      </c>
    </row>
    <row r="429" ht="12.75">
      <c r="B429" t="s">
        <v>232</v>
      </c>
    </row>
    <row r="430" ht="12.75">
      <c r="B430" t="s">
        <v>233</v>
      </c>
    </row>
    <row r="431" ht="12.75">
      <c r="B431" t="s">
        <v>234</v>
      </c>
    </row>
    <row r="432" ht="12.75">
      <c r="B432" t="s">
        <v>235</v>
      </c>
    </row>
    <row r="433" ht="12.75">
      <c r="B433" t="s">
        <v>236</v>
      </c>
    </row>
    <row r="434" ht="12.75">
      <c r="B434" t="s">
        <v>237</v>
      </c>
    </row>
    <row r="435" ht="12.75">
      <c r="B435" t="s">
        <v>238</v>
      </c>
    </row>
    <row r="437" spans="1:2" ht="12.75">
      <c r="A437" t="s">
        <v>361</v>
      </c>
      <c r="B437" t="s">
        <v>239</v>
      </c>
    </row>
    <row r="438" ht="12.75">
      <c r="B438" t="s">
        <v>240</v>
      </c>
    </row>
    <row r="439" ht="12.75">
      <c r="B439" t="s">
        <v>241</v>
      </c>
    </row>
    <row r="440" ht="12.75">
      <c r="B440" t="s">
        <v>242</v>
      </c>
    </row>
    <row r="442" spans="1:2" ht="12.75">
      <c r="A442" t="s">
        <v>342</v>
      </c>
      <c r="B442" t="s">
        <v>51</v>
      </c>
    </row>
    <row r="443" ht="12.75">
      <c r="B443" t="s">
        <v>52</v>
      </c>
    </row>
    <row r="445" spans="1:2" ht="12.75">
      <c r="A445" t="s">
        <v>352</v>
      </c>
      <c r="B445" t="s">
        <v>223</v>
      </c>
    </row>
    <row r="446" ht="12.75">
      <c r="B446" t="s">
        <v>243</v>
      </c>
    </row>
    <row r="447" ht="12.75">
      <c r="B447" t="s">
        <v>244</v>
      </c>
    </row>
    <row r="448" ht="12.75">
      <c r="B448" t="s">
        <v>245</v>
      </c>
    </row>
    <row r="450" spans="1:2" ht="12.75">
      <c r="A450" t="s">
        <v>504</v>
      </c>
      <c r="B450" t="s">
        <v>204</v>
      </c>
    </row>
    <row r="451" ht="12.75">
      <c r="B451" t="s">
        <v>246</v>
      </c>
    </row>
    <row r="453" spans="1:2" ht="12.75">
      <c r="A453" t="s">
        <v>522</v>
      </c>
      <c r="B453" t="s">
        <v>436</v>
      </c>
    </row>
    <row r="455" spans="1:2" ht="12.75">
      <c r="A455" t="s">
        <v>351</v>
      </c>
      <c r="B455" t="s">
        <v>247</v>
      </c>
    </row>
    <row r="456" ht="12.75">
      <c r="B456" t="s">
        <v>248</v>
      </c>
    </row>
    <row r="458" spans="1:2" ht="12.75">
      <c r="A458" t="s">
        <v>327</v>
      </c>
      <c r="B458" t="s">
        <v>249</v>
      </c>
    </row>
    <row r="459" ht="12.75">
      <c r="B459" t="s">
        <v>250</v>
      </c>
    </row>
    <row r="460" ht="12.75">
      <c r="B460" t="s">
        <v>251</v>
      </c>
    </row>
    <row r="462" ht="12.75">
      <c r="B462" t="s">
        <v>252</v>
      </c>
    </row>
    <row r="463" ht="12.75">
      <c r="B463" t="s">
        <v>253</v>
      </c>
    </row>
    <row r="464" ht="12.75">
      <c r="B464" t="s">
        <v>254</v>
      </c>
    </row>
    <row r="466" spans="1:2" ht="12.75">
      <c r="A466" t="s">
        <v>328</v>
      </c>
      <c r="B466" t="s">
        <v>204</v>
      </c>
    </row>
    <row r="467" ht="12.75">
      <c r="B467" t="s">
        <v>255</v>
      </c>
    </row>
    <row r="469" spans="1:2" ht="12.75">
      <c r="A469" t="s">
        <v>499</v>
      </c>
      <c r="B469" t="s">
        <v>54</v>
      </c>
    </row>
    <row r="470" ht="12.75">
      <c r="B470" t="s">
        <v>256</v>
      </c>
    </row>
    <row r="471" ht="12.75">
      <c r="B471" t="s">
        <v>257</v>
      </c>
    </row>
    <row r="472" ht="12.75">
      <c r="B472" t="s">
        <v>329</v>
      </c>
    </row>
    <row r="473" ht="12.75">
      <c r="A473" s="2" t="s">
        <v>437</v>
      </c>
    </row>
    <row r="475" ht="12.75">
      <c r="A475" t="s">
        <v>258</v>
      </c>
    </row>
    <row r="476" ht="12.75">
      <c r="A476" t="s">
        <v>259</v>
      </c>
    </row>
    <row r="477" ht="12.75">
      <c r="A477" t="s">
        <v>260</v>
      </c>
    </row>
    <row r="478" ht="12.75">
      <c r="A478" t="s">
        <v>261</v>
      </c>
    </row>
    <row r="479" ht="12.75">
      <c r="A479" t="s">
        <v>262</v>
      </c>
    </row>
    <row r="480" ht="12.75">
      <c r="A480" t="s">
        <v>263</v>
      </c>
    </row>
    <row r="481" ht="12.75">
      <c r="A481" t="s">
        <v>264</v>
      </c>
    </row>
    <row r="483" ht="12.75">
      <c r="A483" t="s">
        <v>109</v>
      </c>
    </row>
    <row r="484" ht="12.75">
      <c r="A484" t="s">
        <v>110</v>
      </c>
    </row>
    <row r="486" spans="1:2" ht="12.75">
      <c r="A486" t="s">
        <v>353</v>
      </c>
      <c r="B486" t="s">
        <v>265</v>
      </c>
    </row>
    <row r="487" ht="12.75">
      <c r="B487" t="s">
        <v>266</v>
      </c>
    </row>
    <row r="488" ht="12.75">
      <c r="B488" t="s">
        <v>267</v>
      </c>
    </row>
    <row r="489" ht="12.75">
      <c r="B489" t="s">
        <v>268</v>
      </c>
    </row>
    <row r="491" spans="1:2" ht="12.75">
      <c r="A491" t="s">
        <v>344</v>
      </c>
      <c r="B491" t="s">
        <v>265</v>
      </c>
    </row>
    <row r="492" ht="12.75">
      <c r="B492" t="s">
        <v>269</v>
      </c>
    </row>
    <row r="493" ht="12.75">
      <c r="B493" t="s">
        <v>270</v>
      </c>
    </row>
    <row r="494" ht="12.75">
      <c r="B494" t="s">
        <v>271</v>
      </c>
    </row>
    <row r="495" ht="12.75">
      <c r="B495" t="s">
        <v>461</v>
      </c>
    </row>
    <row r="497" spans="1:2" ht="12.75">
      <c r="A497" t="s">
        <v>346</v>
      </c>
      <c r="B497" t="s">
        <v>265</v>
      </c>
    </row>
    <row r="498" ht="12.75">
      <c r="B498" t="s">
        <v>272</v>
      </c>
    </row>
    <row r="499" ht="12.75">
      <c r="B499" t="s">
        <v>273</v>
      </c>
    </row>
    <row r="501" spans="1:2" ht="12.75">
      <c r="A501" t="s">
        <v>348</v>
      </c>
      <c r="B501" t="s">
        <v>602</v>
      </c>
    </row>
    <row r="502" ht="12.75">
      <c r="B502" t="s">
        <v>603</v>
      </c>
    </row>
    <row r="503" ht="12.75">
      <c r="B503" t="s">
        <v>604</v>
      </c>
    </row>
    <row r="504" ht="12.75">
      <c r="B504" t="s">
        <v>605</v>
      </c>
    </row>
    <row r="505" ht="12.75">
      <c r="B505" t="s">
        <v>606</v>
      </c>
    </row>
    <row r="506" ht="12.75">
      <c r="B506" t="s">
        <v>607</v>
      </c>
    </row>
    <row r="508" spans="1:2" ht="12.75">
      <c r="A508" t="s">
        <v>332</v>
      </c>
      <c r="B508" t="s">
        <v>274</v>
      </c>
    </row>
    <row r="509" ht="12.75">
      <c r="B509" t="s">
        <v>275</v>
      </c>
    </row>
    <row r="510" ht="12.75">
      <c r="B510" t="s">
        <v>276</v>
      </c>
    </row>
    <row r="511" ht="12.75">
      <c r="B511" t="s">
        <v>277</v>
      </c>
    </row>
    <row r="512" ht="12.75">
      <c r="B512" t="s">
        <v>278</v>
      </c>
    </row>
    <row r="513" ht="12.75">
      <c r="B513" t="s">
        <v>279</v>
      </c>
    </row>
    <row r="515" spans="1:2" ht="12.75">
      <c r="A515" t="s">
        <v>330</v>
      </c>
      <c r="B515" t="s">
        <v>280</v>
      </c>
    </row>
    <row r="516" ht="12.75">
      <c r="B516" t="s">
        <v>281</v>
      </c>
    </row>
    <row r="517" ht="12.75">
      <c r="B517" t="s">
        <v>282</v>
      </c>
    </row>
    <row r="518" ht="12.75">
      <c r="B518" t="s">
        <v>283</v>
      </c>
    </row>
    <row r="520" ht="12.75">
      <c r="B520" t="s">
        <v>284</v>
      </c>
    </row>
    <row r="521" ht="12.75">
      <c r="B521" t="s">
        <v>285</v>
      </c>
    </row>
    <row r="524" spans="1:2" ht="12.75">
      <c r="A524" t="s">
        <v>483</v>
      </c>
      <c r="B524" t="s">
        <v>162</v>
      </c>
    </row>
    <row r="525" ht="12.75">
      <c r="B525" t="s">
        <v>286</v>
      </c>
    </row>
    <row r="527" spans="1:2" ht="12.75">
      <c r="A527" t="s">
        <v>414</v>
      </c>
      <c r="B527" t="s">
        <v>481</v>
      </c>
    </row>
    <row r="528" ht="12.75">
      <c r="B528" t="s">
        <v>53</v>
      </c>
    </row>
    <row r="529" ht="12.75">
      <c r="B529" t="s">
        <v>287</v>
      </c>
    </row>
    <row r="530" ht="12.75">
      <c r="B530" t="s">
        <v>288</v>
      </c>
    </row>
    <row r="531" ht="12.75">
      <c r="B531" t="s">
        <v>289</v>
      </c>
    </row>
    <row r="533" spans="1:2" ht="12.75">
      <c r="A533" t="s">
        <v>435</v>
      </c>
      <c r="B533" t="s">
        <v>284</v>
      </c>
    </row>
    <row r="534" ht="12.75">
      <c r="B534" t="s">
        <v>290</v>
      </c>
    </row>
    <row r="535" ht="12.75">
      <c r="B535" t="s">
        <v>151</v>
      </c>
    </row>
    <row r="537" spans="1:2" ht="12.75">
      <c r="A537" t="s">
        <v>429</v>
      </c>
      <c r="B537" t="s">
        <v>265</v>
      </c>
    </row>
    <row r="538" ht="12.75">
      <c r="B538" t="s">
        <v>291</v>
      </c>
    </row>
    <row r="539" ht="12.75">
      <c r="B539" t="s">
        <v>267</v>
      </c>
    </row>
    <row r="540" ht="12.75">
      <c r="B540" t="s">
        <v>268</v>
      </c>
    </row>
    <row r="542" spans="1:2" ht="12.75">
      <c r="A542" t="s">
        <v>416</v>
      </c>
      <c r="B542" t="s">
        <v>265</v>
      </c>
    </row>
    <row r="543" ht="12.75">
      <c r="B543" t="s">
        <v>292</v>
      </c>
    </row>
    <row r="544" ht="12.75">
      <c r="B544" t="s">
        <v>270</v>
      </c>
    </row>
    <row r="545" ht="12.75">
      <c r="B545" t="s">
        <v>293</v>
      </c>
    </row>
    <row r="546" ht="12.75">
      <c r="B546" t="s">
        <v>294</v>
      </c>
    </row>
    <row r="548" spans="1:2" ht="12.75">
      <c r="A548" t="s">
        <v>417</v>
      </c>
      <c r="B548" t="s">
        <v>265</v>
      </c>
    </row>
    <row r="549" ht="12.75">
      <c r="B549" t="s">
        <v>295</v>
      </c>
    </row>
    <row r="550" ht="12.75">
      <c r="B550" t="s">
        <v>270</v>
      </c>
    </row>
    <row r="551" ht="12.75">
      <c r="B551" t="s">
        <v>293</v>
      </c>
    </row>
    <row r="552" ht="12.75">
      <c r="B552" t="s">
        <v>462</v>
      </c>
    </row>
    <row r="554" spans="1:2" ht="12.75">
      <c r="A554" t="s">
        <v>425</v>
      </c>
      <c r="B554" t="s">
        <v>296</v>
      </c>
    </row>
    <row r="555" ht="12.75">
      <c r="B555" t="s">
        <v>297</v>
      </c>
    </row>
    <row r="556" ht="12.75">
      <c r="B556" t="s">
        <v>298</v>
      </c>
    </row>
    <row r="557" ht="12.75">
      <c r="B557" t="s">
        <v>294</v>
      </c>
    </row>
    <row r="559" spans="1:2" ht="12.75">
      <c r="A559" t="s">
        <v>426</v>
      </c>
      <c r="B559" t="s">
        <v>296</v>
      </c>
    </row>
    <row r="560" ht="12.75">
      <c r="B560" t="s">
        <v>299</v>
      </c>
    </row>
    <row r="561" ht="12.75">
      <c r="B561" t="s">
        <v>300</v>
      </c>
    </row>
    <row r="562" ht="12.75">
      <c r="B562" t="s">
        <v>462</v>
      </c>
    </row>
    <row r="564" spans="1:2" ht="12.75">
      <c r="A564" t="s">
        <v>418</v>
      </c>
      <c r="B564" t="s">
        <v>301</v>
      </c>
    </row>
    <row r="565" ht="12.75">
      <c r="B565" t="s">
        <v>302</v>
      </c>
    </row>
    <row r="566" ht="12.75">
      <c r="B566" t="s">
        <v>303</v>
      </c>
    </row>
    <row r="567" ht="12.75">
      <c r="B567" t="s">
        <v>304</v>
      </c>
    </row>
    <row r="569" spans="1:2" ht="12.75">
      <c r="A569" t="s">
        <v>419</v>
      </c>
      <c r="B569" t="s">
        <v>301</v>
      </c>
    </row>
    <row r="570" ht="12.75">
      <c r="B570" t="s">
        <v>305</v>
      </c>
    </row>
    <row r="571" ht="12.75">
      <c r="B571" t="s">
        <v>276</v>
      </c>
    </row>
    <row r="572" ht="12.75">
      <c r="B572" t="s">
        <v>277</v>
      </c>
    </row>
    <row r="573" ht="12.75">
      <c r="B573" t="s">
        <v>278</v>
      </c>
    </row>
    <row r="574" ht="12.75">
      <c r="B574" t="s">
        <v>279</v>
      </c>
    </row>
    <row r="576" spans="1:2" ht="12.75">
      <c r="A576" t="s">
        <v>365</v>
      </c>
      <c r="B576" t="s">
        <v>306</v>
      </c>
    </row>
    <row r="577" ht="12.75">
      <c r="B577" t="s">
        <v>307</v>
      </c>
    </row>
    <row r="579" spans="1:2" ht="12.75">
      <c r="A579" t="s">
        <v>354</v>
      </c>
      <c r="B579" t="s">
        <v>54</v>
      </c>
    </row>
    <row r="580" ht="12.75">
      <c r="B580" t="s">
        <v>55</v>
      </c>
    </row>
    <row r="582" spans="1:2" ht="12.75">
      <c r="A582" t="s">
        <v>331</v>
      </c>
      <c r="B582" t="s">
        <v>54</v>
      </c>
    </row>
    <row r="583" ht="12.75">
      <c r="B583" t="s">
        <v>308</v>
      </c>
    </row>
    <row r="584" ht="12.75">
      <c r="B584" t="s">
        <v>309</v>
      </c>
    </row>
    <row r="585" ht="12.75">
      <c r="B585" t="s">
        <v>310</v>
      </c>
    </row>
    <row r="587" ht="12.75">
      <c r="A587" s="2" t="s">
        <v>311</v>
      </c>
    </row>
    <row r="588" ht="12.75">
      <c r="A588" s="2" t="s">
        <v>312</v>
      </c>
    </row>
    <row r="589" ht="12.75">
      <c r="A589" s="2"/>
    </row>
    <row r="590" ht="12.75">
      <c r="A590" s="2" t="s">
        <v>313</v>
      </c>
    </row>
    <row r="591" ht="12.75">
      <c r="A591" s="2" t="s">
        <v>314</v>
      </c>
    </row>
    <row r="592" ht="12.75">
      <c r="A592" s="2" t="s">
        <v>315</v>
      </c>
    </row>
    <row r="593" ht="12.75">
      <c r="A593" s="2" t="s">
        <v>316</v>
      </c>
    </row>
    <row r="594" ht="12.75">
      <c r="A594" s="2"/>
    </row>
    <row r="595" ht="12.75">
      <c r="A595" s="2" t="s">
        <v>317</v>
      </c>
    </row>
    <row r="596" ht="12.75">
      <c r="A596" s="2" t="s">
        <v>318</v>
      </c>
    </row>
    <row r="597" ht="12.75">
      <c r="A597" s="2" t="s">
        <v>319</v>
      </c>
    </row>
    <row r="599" ht="12.75">
      <c r="A599" t="s">
        <v>56</v>
      </c>
    </row>
    <row r="600" ht="12.75">
      <c r="A600" s="2"/>
    </row>
    <row r="601" ht="12.75">
      <c r="A601" t="s">
        <v>109</v>
      </c>
    </row>
    <row r="602" ht="12.75">
      <c r="A602" t="s">
        <v>110</v>
      </c>
    </row>
    <row r="603" ht="12.75">
      <c r="A603" s="2"/>
    </row>
    <row r="604" spans="1:2" ht="12.75">
      <c r="A604" t="s">
        <v>433</v>
      </c>
      <c r="B604" t="s">
        <v>463</v>
      </c>
    </row>
    <row r="605" ht="12.75">
      <c r="A605" s="2"/>
    </row>
    <row r="606" spans="1:2" ht="12.75">
      <c r="A606" s="2"/>
      <c r="B606" t="s">
        <v>320</v>
      </c>
    </row>
    <row r="607" spans="1:2" ht="12.75">
      <c r="A607" s="2"/>
      <c r="B607" t="s">
        <v>321</v>
      </c>
    </row>
    <row r="608" spans="1:2" ht="12.75">
      <c r="A608" s="2"/>
      <c r="B608" t="s">
        <v>608</v>
      </c>
    </row>
    <row r="609" ht="12.75">
      <c r="A609" s="2"/>
    </row>
    <row r="610" spans="1:2" ht="12.75">
      <c r="A610" s="2"/>
      <c r="B610" t="s">
        <v>671</v>
      </c>
    </row>
    <row r="611" ht="12.75">
      <c r="A611" s="2"/>
    </row>
    <row r="612" spans="1:2" ht="12.75">
      <c r="A612" s="2"/>
      <c r="B612" t="s">
        <v>672</v>
      </c>
    </row>
    <row r="613" spans="1:2" ht="12.75">
      <c r="A613" s="2"/>
      <c r="B613" t="s">
        <v>321</v>
      </c>
    </row>
    <row r="614" spans="1:2" ht="12.75">
      <c r="A614" s="2"/>
      <c r="B614" t="s">
        <v>608</v>
      </c>
    </row>
    <row r="615" ht="12.75">
      <c r="A615" s="2"/>
    </row>
    <row r="616" ht="12.75">
      <c r="B616" t="s">
        <v>484</v>
      </c>
    </row>
    <row r="618" ht="12.75">
      <c r="B618" t="s">
        <v>673</v>
      </c>
    </row>
    <row r="619" ht="12.75">
      <c r="B619" t="s">
        <v>321</v>
      </c>
    </row>
    <row r="620" ht="12.75">
      <c r="B620" t="s">
        <v>608</v>
      </c>
    </row>
    <row r="622" ht="12.75">
      <c r="B622" t="s">
        <v>485</v>
      </c>
    </row>
    <row r="624" ht="12.75">
      <c r="B624" t="s">
        <v>322</v>
      </c>
    </row>
    <row r="625" ht="12.75">
      <c r="B625" t="s">
        <v>323</v>
      </c>
    </row>
    <row r="626" ht="12.75">
      <c r="B626" t="s">
        <v>324</v>
      </c>
    </row>
    <row r="628" spans="1:2" ht="12.75">
      <c r="A628" t="s">
        <v>344</v>
      </c>
      <c r="B628" t="s">
        <v>464</v>
      </c>
    </row>
    <row r="630" spans="1:2" ht="12.75">
      <c r="A630" t="s">
        <v>415</v>
      </c>
      <c r="B630" s="18" t="s">
        <v>325</v>
      </c>
    </row>
    <row r="631" ht="12.75">
      <c r="B631" s="18" t="s">
        <v>674</v>
      </c>
    </row>
    <row r="632" ht="12.75">
      <c r="B632" s="18" t="s">
        <v>675</v>
      </c>
    </row>
    <row r="633" ht="12.75">
      <c r="B633" s="18" t="s">
        <v>676</v>
      </c>
    </row>
    <row r="634" ht="12.75">
      <c r="B634" s="18"/>
    </row>
    <row r="635" ht="12.75">
      <c r="B635" t="s">
        <v>322</v>
      </c>
    </row>
    <row r="636" ht="12.75">
      <c r="B636" t="s">
        <v>326</v>
      </c>
    </row>
    <row r="637" ht="12.75">
      <c r="B637" t="s">
        <v>0</v>
      </c>
    </row>
    <row r="639" spans="1:2" ht="12.75">
      <c r="A639" t="s">
        <v>345</v>
      </c>
      <c r="B639" t="s">
        <v>465</v>
      </c>
    </row>
    <row r="641" ht="12.75">
      <c r="B641" s="18" t="s">
        <v>325</v>
      </c>
    </row>
    <row r="642" ht="12.75">
      <c r="B642" s="18" t="s">
        <v>674</v>
      </c>
    </row>
    <row r="643" ht="12.75">
      <c r="B643" s="18" t="s">
        <v>675</v>
      </c>
    </row>
    <row r="644" ht="12.75">
      <c r="B644" t="s">
        <v>677</v>
      </c>
    </row>
    <row r="646" ht="12.75">
      <c r="B646" t="s">
        <v>322</v>
      </c>
    </row>
    <row r="647" ht="12.75">
      <c r="B647" t="s">
        <v>1</v>
      </c>
    </row>
    <row r="648" ht="12.75">
      <c r="B648" t="s">
        <v>2</v>
      </c>
    </row>
    <row r="650" spans="1:2" ht="12.75">
      <c r="A650" t="s">
        <v>346</v>
      </c>
      <c r="B650" t="s">
        <v>466</v>
      </c>
    </row>
    <row r="652" ht="12.75">
      <c r="B652" s="18" t="s">
        <v>325</v>
      </c>
    </row>
    <row r="653" ht="12.75">
      <c r="B653" s="18" t="s">
        <v>674</v>
      </c>
    </row>
    <row r="654" ht="12.75">
      <c r="B654" s="18" t="s">
        <v>675</v>
      </c>
    </row>
    <row r="655" ht="12.75">
      <c r="B655" s="18" t="s">
        <v>678</v>
      </c>
    </row>
    <row r="657" ht="12.75">
      <c r="B657" t="s">
        <v>322</v>
      </c>
    </row>
    <row r="658" ht="12.75">
      <c r="B658" t="s">
        <v>3</v>
      </c>
    </row>
    <row r="659" ht="12.75">
      <c r="B659" t="s">
        <v>2</v>
      </c>
    </row>
    <row r="661" spans="1:2" ht="12.75">
      <c r="A661" t="s">
        <v>332</v>
      </c>
      <c r="B661" t="s">
        <v>467</v>
      </c>
    </row>
    <row r="663" ht="12.75">
      <c r="B663" t="s">
        <v>322</v>
      </c>
    </row>
    <row r="664" ht="12.75">
      <c r="B664" t="s">
        <v>4</v>
      </c>
    </row>
    <row r="666" spans="1:2" ht="12.75">
      <c r="A666" t="s">
        <v>486</v>
      </c>
      <c r="B666" t="s">
        <v>337</v>
      </c>
    </row>
    <row r="668" ht="12.75">
      <c r="B668" t="s">
        <v>322</v>
      </c>
    </row>
    <row r="669" ht="12.75">
      <c r="B669" t="s">
        <v>5</v>
      </c>
    </row>
    <row r="670" ht="12.75">
      <c r="B670" t="s">
        <v>6</v>
      </c>
    </row>
    <row r="671" ht="12.75">
      <c r="R671">
        <v>30</v>
      </c>
    </row>
    <row r="672" spans="1:6" ht="12.75">
      <c r="A672" t="s">
        <v>641</v>
      </c>
      <c r="B672" t="s">
        <v>642</v>
      </c>
      <c r="C672" s="18"/>
      <c r="D672" s="18"/>
      <c r="E672" s="18"/>
      <c r="F672" s="18"/>
    </row>
    <row r="673" spans="2:6" ht="12.75">
      <c r="B673" t="s">
        <v>643</v>
      </c>
      <c r="C673" s="18"/>
      <c r="D673" s="18"/>
      <c r="E673" s="18"/>
      <c r="F673" s="18"/>
    </row>
    <row r="674" spans="3:6" ht="12.75">
      <c r="C674" s="18"/>
      <c r="D674" s="18"/>
      <c r="E674" s="18"/>
      <c r="F674" s="18"/>
    </row>
    <row r="675" spans="1:18" ht="12.75">
      <c r="A675" t="s">
        <v>350</v>
      </c>
      <c r="B675" t="s">
        <v>644</v>
      </c>
      <c r="C675" s="18"/>
      <c r="D675" s="18"/>
      <c r="E675" s="18"/>
      <c r="F675" s="18"/>
      <c r="R675">
        <v>60</v>
      </c>
    </row>
    <row r="676" spans="1:6" ht="12.75">
      <c r="A676" s="18"/>
      <c r="B676" s="18" t="s">
        <v>645</v>
      </c>
      <c r="C676" s="18"/>
      <c r="D676" s="18"/>
      <c r="E676" s="18"/>
      <c r="F676" s="18"/>
    </row>
    <row r="677" spans="1:18" ht="12.75">
      <c r="A677" s="18"/>
      <c r="B677" s="18"/>
      <c r="C677" s="18"/>
      <c r="D677" s="18"/>
      <c r="E677" s="18"/>
      <c r="F677" s="18"/>
      <c r="R677">
        <v>0.5</v>
      </c>
    </row>
    <row r="678" spans="1:6" ht="12.75">
      <c r="A678" t="s">
        <v>356</v>
      </c>
      <c r="B678" t="s">
        <v>646</v>
      </c>
      <c r="C678" s="18"/>
      <c r="D678" s="18"/>
      <c r="E678" s="18"/>
      <c r="F678" s="18"/>
    </row>
    <row r="679" spans="1:6" ht="12.75">
      <c r="A679" s="18"/>
      <c r="B679" s="18" t="s">
        <v>647</v>
      </c>
      <c r="C679" s="18"/>
      <c r="D679" s="18"/>
      <c r="E679" s="18"/>
      <c r="F679" s="18"/>
    </row>
    <row r="680" spans="1:6" ht="12.75">
      <c r="A680" s="18"/>
      <c r="B680" s="18"/>
      <c r="C680" s="18"/>
      <c r="D680" s="18"/>
      <c r="E680" s="18"/>
      <c r="F680" s="18"/>
    </row>
    <row r="681" spans="1:6" ht="12.75">
      <c r="A681" t="s">
        <v>357</v>
      </c>
      <c r="B681" t="s">
        <v>648</v>
      </c>
      <c r="C681" s="18"/>
      <c r="D681" s="18"/>
      <c r="E681" s="18"/>
      <c r="F681" s="18"/>
    </row>
    <row r="682" spans="2:6" ht="12.75">
      <c r="B682" t="s">
        <v>649</v>
      </c>
      <c r="C682" s="18"/>
      <c r="D682" s="18"/>
      <c r="E682" s="18"/>
      <c r="F682" s="18"/>
    </row>
    <row r="683" spans="1:6" ht="12.75">
      <c r="A683" s="18"/>
      <c r="B683" s="18" t="s">
        <v>650</v>
      </c>
      <c r="C683" s="18"/>
      <c r="D683" s="18"/>
      <c r="E683" s="18"/>
      <c r="F683" s="18"/>
    </row>
    <row r="684" spans="1:6" ht="12.75">
      <c r="A684" s="18"/>
      <c r="B684" s="18"/>
      <c r="C684" s="18"/>
      <c r="D684" s="18"/>
      <c r="E684" s="18"/>
      <c r="F684" s="18"/>
    </row>
    <row r="685" spans="1:6" ht="12.75">
      <c r="A685" s="18"/>
      <c r="B685" s="18"/>
      <c r="C685" s="18"/>
      <c r="D685" s="18"/>
      <c r="E685" s="18"/>
      <c r="F685" s="18"/>
    </row>
    <row r="686" spans="1:6" ht="12.75">
      <c r="A686" s="18"/>
      <c r="B686" s="18"/>
      <c r="C686" s="18"/>
      <c r="D686" s="18"/>
      <c r="E686" s="18"/>
      <c r="F686" s="18"/>
    </row>
    <row r="687" spans="1:6" ht="12.75">
      <c r="A687" s="18"/>
      <c r="B687" s="18"/>
      <c r="C687" s="18"/>
      <c r="D687" s="18"/>
      <c r="E687" s="18"/>
      <c r="F687" s="18"/>
    </row>
    <row r="688" spans="1:6" ht="12.75">
      <c r="A688" s="18"/>
      <c r="B688" s="18"/>
      <c r="C688" s="18"/>
      <c r="D688" s="18"/>
      <c r="E688" s="18"/>
      <c r="F688" s="18"/>
    </row>
    <row r="689" spans="1:2" ht="12.75">
      <c r="A689" t="s">
        <v>635</v>
      </c>
      <c r="B689" t="s">
        <v>651</v>
      </c>
    </row>
    <row r="690" spans="2:6" ht="12.75">
      <c r="B690" t="s">
        <v>652</v>
      </c>
      <c r="D690" s="18"/>
      <c r="E690" s="18"/>
      <c r="F690" s="18"/>
    </row>
    <row r="691" spans="2:6" ht="12.75">
      <c r="B691" t="s">
        <v>653</v>
      </c>
      <c r="D691" s="18"/>
      <c r="E691" s="18"/>
      <c r="F691" s="18"/>
    </row>
    <row r="692" spans="2:6" ht="12.75">
      <c r="B692" t="s">
        <v>654</v>
      </c>
      <c r="D692" s="18"/>
      <c r="E692" s="18"/>
      <c r="F692" s="18"/>
    </row>
    <row r="693" spans="2:6" ht="12.75">
      <c r="B693" t="s">
        <v>655</v>
      </c>
      <c r="D693" s="18"/>
      <c r="E693" s="18"/>
      <c r="F693" s="18"/>
    </row>
    <row r="694" spans="2:6" ht="12.75">
      <c r="B694" t="s">
        <v>656</v>
      </c>
      <c r="D694" s="18"/>
      <c r="E694" s="18"/>
      <c r="F694" s="18"/>
    </row>
    <row r="695" spans="2:6" ht="12.75">
      <c r="B695" t="s">
        <v>657</v>
      </c>
      <c r="D695" s="18"/>
      <c r="E695" s="18"/>
      <c r="F695" s="18"/>
    </row>
    <row r="696" spans="2:6" ht="12.75">
      <c r="B696" t="s">
        <v>658</v>
      </c>
      <c r="D696" s="18"/>
      <c r="E696" s="18"/>
      <c r="F696" s="18"/>
    </row>
    <row r="697" spans="2:6" ht="12.75">
      <c r="B697" t="s">
        <v>659</v>
      </c>
      <c r="D697" s="18"/>
      <c r="E697" s="18"/>
      <c r="F697" s="18"/>
    </row>
    <row r="698" spans="4:6" ht="12.75">
      <c r="D698" s="18"/>
      <c r="E698" s="18"/>
      <c r="F698" s="18"/>
    </row>
    <row r="699" spans="2:6" ht="12.75">
      <c r="B699" s="2" t="s">
        <v>660</v>
      </c>
      <c r="C699" s="2"/>
      <c r="D699" s="18"/>
      <c r="E699" s="18"/>
      <c r="F699" s="18"/>
    </row>
    <row r="700" spans="2:6" ht="12.75">
      <c r="B700" s="2" t="s">
        <v>661</v>
      </c>
      <c r="C700" s="2"/>
      <c r="D700" s="18"/>
      <c r="E700" s="18"/>
      <c r="F700" s="18"/>
    </row>
    <row r="701" spans="2:6" ht="12.75">
      <c r="B701" s="2" t="s">
        <v>662</v>
      </c>
      <c r="C701" s="2"/>
      <c r="D701" s="18"/>
      <c r="E701" s="18"/>
      <c r="F701" s="18"/>
    </row>
    <row r="702" spans="2:6" ht="12.75">
      <c r="B702" s="2" t="s">
        <v>663</v>
      </c>
      <c r="D702" s="18"/>
      <c r="E702" s="18"/>
      <c r="F702" s="18"/>
    </row>
    <row r="703" spans="4:7" ht="13.5" thickBot="1">
      <c r="D703" s="18"/>
      <c r="E703" s="18"/>
      <c r="F703" s="18"/>
      <c r="G703" s="18"/>
    </row>
    <row r="704" spans="2:7" ht="13.5" thickTop="1">
      <c r="B704" s="176"/>
      <c r="C704" s="176"/>
      <c r="D704" s="177"/>
      <c r="E704" s="177"/>
      <c r="F704" s="177"/>
      <c r="G704" s="176"/>
    </row>
    <row r="705" spans="2:6" ht="12.75">
      <c r="B705" t="s">
        <v>636</v>
      </c>
      <c r="D705" s="18"/>
      <c r="E705" s="18"/>
      <c r="F705" s="18"/>
    </row>
    <row r="706" spans="2:7" ht="12.75">
      <c r="B706" t="s">
        <v>637</v>
      </c>
      <c r="D706" s="18"/>
      <c r="E706" s="18"/>
      <c r="F706" s="18"/>
      <c r="G706" s="132">
        <v>30</v>
      </c>
    </row>
    <row r="707" spans="2:6" ht="12.75">
      <c r="B707" t="s">
        <v>638</v>
      </c>
      <c r="D707" s="18"/>
      <c r="E707" s="18"/>
      <c r="F707" s="18"/>
    </row>
    <row r="708" spans="4:6" ht="12.75">
      <c r="D708" s="18"/>
      <c r="E708" s="18"/>
      <c r="F708" s="18"/>
    </row>
    <row r="709" spans="2:7" ht="12.75">
      <c r="B709" t="s">
        <v>639</v>
      </c>
      <c r="D709" s="18"/>
      <c r="E709" s="18"/>
      <c r="F709" s="18"/>
      <c r="G709" s="5">
        <v>60</v>
      </c>
    </row>
    <row r="710" spans="4:6" ht="12.75">
      <c r="D710" s="18"/>
      <c r="E710" s="18"/>
      <c r="F710" s="18"/>
    </row>
    <row r="711" spans="2:7" ht="12.75">
      <c r="B711" t="s">
        <v>640</v>
      </c>
      <c r="D711" s="18"/>
      <c r="E711" s="18"/>
      <c r="F711" s="18"/>
      <c r="G711" s="5">
        <f>ROUND(+G706/+G709,4)</f>
        <v>0.5</v>
      </c>
    </row>
    <row r="712" spans="1:6" ht="12.75">
      <c r="A712" s="18"/>
      <c r="B712" s="18"/>
      <c r="C712" s="18"/>
      <c r="D712" s="18"/>
      <c r="E712" s="18"/>
      <c r="F712" s="18"/>
    </row>
    <row r="713" spans="1:7" ht="13.5" thickBot="1">
      <c r="A713" s="18"/>
      <c r="B713" s="178"/>
      <c r="C713" s="178"/>
      <c r="D713" s="178"/>
      <c r="E713" s="178"/>
      <c r="F713" s="178"/>
      <c r="G713" s="179"/>
    </row>
    <row r="714" spans="1:7" ht="13.5" thickTop="1">
      <c r="A714" s="18"/>
      <c r="B714" s="18"/>
      <c r="C714" s="18"/>
      <c r="D714" s="18"/>
      <c r="E714" s="18"/>
      <c r="F714" s="18"/>
      <c r="G714" s="18"/>
    </row>
    <row r="715" ht="12.75">
      <c r="B715" s="2" t="s">
        <v>7</v>
      </c>
    </row>
    <row r="716" ht="12.75">
      <c r="B716" s="2" t="s">
        <v>8</v>
      </c>
    </row>
    <row r="717" ht="12.75">
      <c r="B717" s="2" t="s">
        <v>9</v>
      </c>
    </row>
    <row r="718" ht="12.75">
      <c r="B718" s="2" t="s">
        <v>10</v>
      </c>
    </row>
    <row r="719" ht="12.75">
      <c r="B719" s="2" t="s">
        <v>11</v>
      </c>
    </row>
    <row r="720" ht="12.75">
      <c r="B720" s="2" t="s">
        <v>12</v>
      </c>
    </row>
    <row r="721" ht="12.75">
      <c r="B721" s="2" t="s">
        <v>13</v>
      </c>
    </row>
    <row r="722" ht="12.75">
      <c r="B722" s="2" t="s">
        <v>14</v>
      </c>
    </row>
    <row r="723" ht="12.75">
      <c r="B723" s="2" t="s">
        <v>15</v>
      </c>
    </row>
    <row r="724" ht="12.75">
      <c r="B724" s="2"/>
    </row>
    <row r="725" ht="12.75">
      <c r="B725" s="2" t="s">
        <v>57</v>
      </c>
    </row>
    <row r="726" ht="12.75">
      <c r="B726" s="2" t="s">
        <v>58</v>
      </c>
    </row>
    <row r="727" ht="12.75">
      <c r="B727" s="2" t="s">
        <v>59</v>
      </c>
    </row>
    <row r="729" spans="1:2" ht="12.75">
      <c r="A729" t="s">
        <v>361</v>
      </c>
      <c r="B729" t="s">
        <v>477</v>
      </c>
    </row>
    <row r="731" ht="12.75">
      <c r="B731" t="s">
        <v>64</v>
      </c>
    </row>
    <row r="732" ht="12.75">
      <c r="B732" t="s">
        <v>16</v>
      </c>
    </row>
    <row r="734" spans="1:2" ht="12.75">
      <c r="A734" t="s">
        <v>342</v>
      </c>
      <c r="B734" t="s">
        <v>478</v>
      </c>
    </row>
    <row r="736" ht="12.75">
      <c r="B736" t="s">
        <v>64</v>
      </c>
    </row>
    <row r="737" ht="12.75">
      <c r="B737" t="s">
        <v>17</v>
      </c>
    </row>
    <row r="740" spans="1:2" ht="12.75">
      <c r="A740" t="s">
        <v>352</v>
      </c>
      <c r="B740" t="s">
        <v>473</v>
      </c>
    </row>
    <row r="742" ht="12.75">
      <c r="B742" t="s">
        <v>64</v>
      </c>
    </row>
    <row r="743" ht="12.75">
      <c r="B743" t="s">
        <v>18</v>
      </c>
    </row>
    <row r="745" spans="1:2" ht="12.75">
      <c r="A745" t="s">
        <v>505</v>
      </c>
      <c r="B745" t="s">
        <v>520</v>
      </c>
    </row>
    <row r="747" ht="12.75">
      <c r="B747" t="s">
        <v>64</v>
      </c>
    </row>
    <row r="748" ht="12.75">
      <c r="B748" t="s">
        <v>19</v>
      </c>
    </row>
    <row r="750" spans="1:2" ht="12.75">
      <c r="A750" t="s">
        <v>492</v>
      </c>
      <c r="B750" t="s">
        <v>472</v>
      </c>
    </row>
    <row r="751" ht="12.75">
      <c r="B751" t="s">
        <v>415</v>
      </c>
    </row>
    <row r="752" ht="12.75">
      <c r="B752" t="s">
        <v>60</v>
      </c>
    </row>
    <row r="753" ht="12.75">
      <c r="B753" t="s">
        <v>61</v>
      </c>
    </row>
    <row r="755" spans="1:2" ht="12.75">
      <c r="A755" t="s">
        <v>365</v>
      </c>
      <c r="B755" t="s">
        <v>521</v>
      </c>
    </row>
    <row r="757" ht="12.75">
      <c r="B757" t="s">
        <v>62</v>
      </c>
    </row>
    <row r="758" ht="12.75">
      <c r="B758" t="s">
        <v>63</v>
      </c>
    </row>
    <row r="759" ht="12.75">
      <c r="B759" t="s">
        <v>610</v>
      </c>
    </row>
    <row r="760" ht="12.75">
      <c r="B760" t="s">
        <v>609</v>
      </c>
    </row>
    <row r="762" spans="1:2" ht="12.75">
      <c r="A762" t="s">
        <v>354</v>
      </c>
      <c r="B762" t="s">
        <v>333</v>
      </c>
    </row>
    <row r="763" ht="12.75">
      <c r="B763" t="s">
        <v>64</v>
      </c>
    </row>
    <row r="764" ht="12.75">
      <c r="B764" t="s">
        <v>65</v>
      </c>
    </row>
    <row r="765" ht="12.75">
      <c r="B765" t="s">
        <v>66</v>
      </c>
    </row>
    <row r="766" ht="12.75">
      <c r="B766" t="s">
        <v>67</v>
      </c>
    </row>
    <row r="798" ht="12.75">
      <c r="B798" s="2"/>
    </row>
    <row r="799" ht="12.75">
      <c r="B799" s="2"/>
    </row>
  </sheetData>
  <sheetProtection password="C9CB" sheet="1" objects="1" scenarios="1"/>
  <mergeCells count="2">
    <mergeCell ref="A2:G7"/>
    <mergeCell ref="A9:G16"/>
  </mergeCells>
  <printOptions/>
  <pageMargins left="0.75" right="0.75" top="1" bottom="1" header="0.5" footer="0.5"/>
  <pageSetup horizontalDpi="200" verticalDpi="200" orientation="portrait" r:id="rId1"/>
  <headerFooter alignWithMargins="0">
    <oddHeader xml:space="preserve">&amp;LInstructions for the County MH/MR Waiver Non Residential Services
 </oddHeader>
    <oddFooter>&amp;CPage &amp;P of &amp;N&amp;R03/09/2006</oddFooter>
  </headerFooter>
  <rowBreaks count="4" manualBreakCount="4">
    <brk id="146" max="255" man="1"/>
    <brk id="334" max="255" man="1"/>
    <brk id="472" max="255" man="1"/>
    <brk id="5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Keystone Service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W. Felty</dc:creator>
  <cp:keywords/>
  <dc:description/>
  <cp:lastModifiedBy>Human Services</cp:lastModifiedBy>
  <cp:lastPrinted>2006-03-17T03:19:53Z</cp:lastPrinted>
  <dcterms:created xsi:type="dcterms:W3CDTF">2001-10-18T11:02:08Z</dcterms:created>
  <dcterms:modified xsi:type="dcterms:W3CDTF">2006-03-17T21:01:57Z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-913119552</vt:i4>
  </property>
  <property fmtid="{D5CDD505-2E9C-101B-9397-08002B2CF9AE}" pid="3" name="_EmailSubject">
    <vt:lpwstr>Non Residential Non Facility Based Service (15 Minutes)</vt:lpwstr>
  </property>
  <property fmtid="{D5CDD505-2E9C-101B-9397-08002B2CF9AE}" pid="4" name="_AuthorEmail">
    <vt:lpwstr>smummert@state.pa.us</vt:lpwstr>
  </property>
  <property fmtid="{D5CDD505-2E9C-101B-9397-08002B2CF9AE}" pid="5" name="_AuthorEmailDisplayName">
    <vt:lpwstr>Mummert, Sandra</vt:lpwstr>
  </property>
  <property fmtid="{D5CDD505-2E9C-101B-9397-08002B2CF9AE}" pid="6" name="_PreviousAdHocReviewCycleID">
    <vt:i4>-971792862</vt:i4>
  </property>
  <property fmtid="{D5CDD505-2E9C-101B-9397-08002B2CF9AE}" pid="7" name="display_urn:schemas-microsoft-com:office:office#Editor">
    <vt:lpwstr>System Account</vt:lpwstr>
  </property>
  <property fmtid="{D5CDD505-2E9C-101B-9397-08002B2CF9AE}" pid="8" name="xd_Signature">
    <vt:lpwstr/>
  </property>
  <property fmtid="{D5CDD505-2E9C-101B-9397-08002B2CF9AE}" pid="9" name="Order">
    <vt:lpwstr>71100.0000000000</vt:lpwstr>
  </property>
  <property fmtid="{D5CDD505-2E9C-101B-9397-08002B2CF9AE}" pid="10" name="TemplateUrl">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display_urn:schemas-microsoft-com:office:office#Author">
    <vt:lpwstr>System Account</vt:lpwstr>
  </property>
  <property fmtid="{D5CDD505-2E9C-101B-9397-08002B2CF9AE}" pid="15" name="_dlc_Exempt">
    <vt:lpwstr/>
  </property>
  <property fmtid="{D5CDD505-2E9C-101B-9397-08002B2CF9AE}" pid="16" name="ContentTypeId">
    <vt:lpwstr>0x010100889C5CD66D6B5C4DB2AD5CE4AD94F22B</vt:lpwstr>
  </property>
  <property fmtid="{D5CDD505-2E9C-101B-9397-08002B2CF9AE}" pid="17" name="_SourceUrl">
    <vt:lpwstr/>
  </property>
  <property fmtid="{D5CDD505-2E9C-101B-9397-08002B2CF9AE}" pid="18" name="_SharedFileIndex">
    <vt:lpwstr/>
  </property>
</Properties>
</file>